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cls armato" sheetId="1" r:id="rId1"/>
  </sheets>
  <definedNames>
    <definedName name="_xlnm.Print_Area" localSheetId="0">'cls armato'!$A$1:$U$3</definedName>
  </definedNames>
  <calcPr fullCalcOnLoad="1"/>
</workbook>
</file>

<file path=xl/sharedStrings.xml><?xml version="1.0" encoding="utf-8"?>
<sst xmlns="http://schemas.openxmlformats.org/spreadsheetml/2006/main" count="34" uniqueCount="33">
  <si>
    <t>interasse (m)</t>
  </si>
  <si>
    <t>luce (m)</t>
  </si>
  <si>
    <t>b (cm)</t>
  </si>
  <si>
    <t>r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</si>
  <si>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</si>
  <si>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</si>
  <si>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</si>
  <si>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</si>
  <si>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</si>
  <si>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</si>
  <si>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</si>
  <si>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</si>
  <si>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</si>
  <si>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</si>
  <si>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</si>
  <si>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</si>
  <si>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</si>
  <si>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</si>
  <si>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</si>
  <si>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</si>
  <si>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</si>
  <si>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Travi B,C</t>
  </si>
  <si>
    <t>Travi A,D</t>
  </si>
  <si>
    <t>30x65</t>
  </si>
  <si>
    <t>20x25</t>
  </si>
  <si>
    <t>20x20</t>
  </si>
  <si>
    <t>20x30</t>
  </si>
  <si>
    <t>Travi 1-6m</t>
  </si>
  <si>
    <t>Travi 1-4m</t>
  </si>
  <si>
    <t>Travi 2,3,4,5-6m</t>
  </si>
  <si>
    <t>Travi 2,3,4,5-4m</t>
  </si>
  <si>
    <t>30x55</t>
  </si>
  <si>
    <t>M_sap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</si>
</sst>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 vertical="center"/>
    </xf>
    <xf numFmtId="2" fontId="0" fillId="31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1.7109375" style="5" customWidth="1"/>
    <col min="2" max="4" width="9.421875" style="5" customWidth="1"/>
    <col min="5" max="5" width="10.00390625" style="5" customWidth="1"/>
    <col min="6" max="6" width="8.8515625" style="5" customWidth="1"/>
    <col min="7" max="7" width="10.57421875" style="5" customWidth="1"/>
    <col min="8" max="11" width="10.00390625" style="5" customWidth="1"/>
    <col min="12" max="13" width="7.28125" style="5" customWidth="1"/>
    <col min="14" max="17" width="8.8515625" style="5" customWidth="1"/>
    <col min="18" max="18" width="11.140625" style="5" customWidth="1"/>
    <col min="19" max="19" width="14.421875" style="5" customWidth="1"/>
    <col min="20" max="20" width="8.8515625" style="5" customWidth="1"/>
    <col min="21" max="21" width="17.7109375" style="5" customWidth="1"/>
    <col min="22" max="22" width="14.7109375" style="5" customWidth="1"/>
    <col min="23" max="16384" width="8.8515625" style="5" customWidth="1"/>
  </cols>
  <sheetData>
    <row r="1" spans="1:24" ht="15.75">
      <c r="A1" s="10" t="s">
        <v>0</v>
      </c>
      <c r="B1" s="11" t="s">
        <v>5</v>
      </c>
      <c r="C1" s="11" t="s">
        <v>6</v>
      </c>
      <c r="D1" s="12" t="s">
        <v>8</v>
      </c>
      <c r="E1" s="6" t="s">
        <v>9</v>
      </c>
      <c r="F1" s="10" t="s">
        <v>1</v>
      </c>
      <c r="G1" s="15" t="s">
        <v>10</v>
      </c>
      <c r="H1" s="11" t="s">
        <v>14</v>
      </c>
      <c r="I1" s="7" t="s">
        <v>11</v>
      </c>
      <c r="J1" s="11" t="s">
        <v>12</v>
      </c>
      <c r="K1" s="7" t="s">
        <v>13</v>
      </c>
      <c r="L1" s="14" t="s">
        <v>15</v>
      </c>
      <c r="M1" s="16" t="s">
        <v>3</v>
      </c>
      <c r="N1" s="13" t="s">
        <v>2</v>
      </c>
      <c r="O1" s="17" t="s">
        <v>16</v>
      </c>
      <c r="P1" s="12" t="s">
        <v>17</v>
      </c>
      <c r="Q1" s="17" t="s">
        <v>18</v>
      </c>
      <c r="R1" s="9" t="s">
        <v>19</v>
      </c>
      <c r="S1" s="3" t="s">
        <v>4</v>
      </c>
      <c r="T1" s="18" t="s">
        <v>7</v>
      </c>
      <c r="U1" s="4" t="s">
        <v>20</v>
      </c>
      <c r="V1" s="2"/>
      <c r="W1" s="2"/>
      <c r="X1" s="2"/>
    </row>
    <row r="2" spans="1:24" ht="12.75">
      <c r="A2" s="19"/>
      <c r="B2" s="19"/>
      <c r="C2" s="19"/>
      <c r="D2" s="1"/>
      <c r="E2" s="19"/>
      <c r="F2" s="19"/>
      <c r="G2" s="20" t="s">
        <v>32</v>
      </c>
      <c r="H2" s="19"/>
      <c r="I2" s="1"/>
      <c r="J2" s="19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3">
        <v>3</v>
      </c>
      <c r="B3" s="13">
        <v>2.96</v>
      </c>
      <c r="C3" s="13">
        <v>2.97</v>
      </c>
      <c r="D3" s="13">
        <v>2</v>
      </c>
      <c r="E3" s="1">
        <f aca="true" t="shared" si="0" ref="E3:E13">(1.3*B3+1.5*C3+1.5*D3)*A3</f>
        <v>33.909000000000006</v>
      </c>
      <c r="F3" s="13">
        <v>6</v>
      </c>
      <c r="G3" s="16">
        <f aca="true" t="shared" si="1" ref="G3:G13">E3*F3^2/8</f>
        <v>152.59050000000002</v>
      </c>
      <c r="H3" s="13">
        <v>450</v>
      </c>
      <c r="I3" s="1">
        <f>H3/1.05</f>
        <v>428.57142857142856</v>
      </c>
      <c r="J3" s="13">
        <v>29.05</v>
      </c>
      <c r="K3" s="1">
        <f aca="true" t="shared" si="2" ref="K3:K14">0.85*J3/1.5</f>
        <v>16.461666666666666</v>
      </c>
      <c r="L3" s="1">
        <f aca="true" t="shared" si="3" ref="L3:L14">K3/(K3+I3/15)</f>
        <v>0.36554597412484996</v>
      </c>
      <c r="M3" s="1">
        <f aca="true" t="shared" si="4" ref="M3:M14">(2/(L3*(1-L3/3)))^0.5</f>
        <v>2.496084655770301</v>
      </c>
      <c r="N3" s="13">
        <v>30</v>
      </c>
      <c r="O3" s="1">
        <f aca="true" t="shared" si="5" ref="O3:O14">M3*(G3*1000/(K3*N3))^0.5</f>
        <v>43.87584863236396</v>
      </c>
      <c r="P3" s="13">
        <v>5</v>
      </c>
      <c r="Q3" s="1">
        <f aca="true" t="shared" si="6" ref="Q3:Q14">O3+P3</f>
        <v>48.87584863236396</v>
      </c>
      <c r="R3" s="8">
        <v>55</v>
      </c>
      <c r="S3" s="2">
        <f aca="true" t="shared" si="7" ref="S3:S13">Q3/(F3*100)</f>
        <v>0.0814597477206066</v>
      </c>
      <c r="T3" s="2">
        <f aca="true" t="shared" si="8" ref="T3:T13">N3*R3*0.0001</f>
        <v>0.165</v>
      </c>
      <c r="U3" s="2">
        <f aca="true" t="shared" si="9" ref="U3:U13">T3*2500/100</f>
        <v>4.125</v>
      </c>
      <c r="V3" s="4" t="s">
        <v>22</v>
      </c>
      <c r="W3" s="21"/>
      <c r="X3" s="2" t="s">
        <v>31</v>
      </c>
    </row>
    <row r="4" spans="1:24" ht="12.75">
      <c r="A4" s="13"/>
      <c r="B4" s="13"/>
      <c r="C4" s="13"/>
      <c r="D4" s="13"/>
      <c r="E4" s="1">
        <f>E3+U3</f>
        <v>38.034000000000006</v>
      </c>
      <c r="F4" s="13">
        <v>6</v>
      </c>
      <c r="G4" s="22">
        <v>137.78</v>
      </c>
      <c r="H4" s="13">
        <v>450</v>
      </c>
      <c r="I4" s="1">
        <f aca="true" t="shared" si="10" ref="I4:I14">H4/1.05</f>
        <v>428.57142857142856</v>
      </c>
      <c r="J4" s="13">
        <v>29.05</v>
      </c>
      <c r="K4" s="1">
        <f t="shared" si="2"/>
        <v>16.461666666666666</v>
      </c>
      <c r="L4" s="1">
        <f t="shared" si="3"/>
        <v>0.36554597412484996</v>
      </c>
      <c r="M4" s="1">
        <f t="shared" si="4"/>
        <v>2.496084655770301</v>
      </c>
      <c r="N4" s="13">
        <v>30</v>
      </c>
      <c r="O4" s="1">
        <f t="shared" si="5"/>
        <v>41.692205689078236</v>
      </c>
      <c r="P4" s="13">
        <v>5</v>
      </c>
      <c r="Q4" s="1">
        <f t="shared" si="6"/>
        <v>46.692205689078236</v>
      </c>
      <c r="R4" s="8">
        <v>55</v>
      </c>
      <c r="S4" s="26" t="str">
        <f>IF(Q4&lt;R3,"verificata","non verificato")</f>
        <v>verificata</v>
      </c>
      <c r="T4" s="2"/>
      <c r="U4" s="2"/>
      <c r="V4" s="4"/>
      <c r="W4" s="21"/>
      <c r="X4" s="2"/>
    </row>
    <row r="5" spans="1:24" ht="12.75">
      <c r="A5" s="13">
        <v>5</v>
      </c>
      <c r="B5" s="13">
        <v>2.96</v>
      </c>
      <c r="C5" s="13">
        <v>2.97</v>
      </c>
      <c r="D5" s="13">
        <v>2</v>
      </c>
      <c r="E5" s="1">
        <f t="shared" si="0"/>
        <v>56.515</v>
      </c>
      <c r="F5" s="8">
        <v>6</v>
      </c>
      <c r="G5" s="16">
        <f t="shared" si="1"/>
        <v>254.3175</v>
      </c>
      <c r="H5" s="13">
        <v>450</v>
      </c>
      <c r="I5" s="1">
        <f t="shared" si="10"/>
        <v>428.57142857142856</v>
      </c>
      <c r="J5" s="13">
        <v>29.05</v>
      </c>
      <c r="K5" s="1">
        <f t="shared" si="2"/>
        <v>16.461666666666666</v>
      </c>
      <c r="L5" s="1">
        <f t="shared" si="3"/>
        <v>0.36554597412484996</v>
      </c>
      <c r="M5" s="1">
        <f t="shared" si="4"/>
        <v>2.496084655770301</v>
      </c>
      <c r="N5" s="13">
        <v>30</v>
      </c>
      <c r="O5" s="1">
        <f t="shared" si="5"/>
        <v>56.64347701795437</v>
      </c>
      <c r="P5" s="13">
        <v>5</v>
      </c>
      <c r="Q5" s="1">
        <f t="shared" si="6"/>
        <v>61.64347701795437</v>
      </c>
      <c r="R5" s="8">
        <v>65</v>
      </c>
      <c r="S5" s="2">
        <f t="shared" si="7"/>
        <v>0.10273912836325728</v>
      </c>
      <c r="T5" s="2">
        <f t="shared" si="8"/>
        <v>0.195</v>
      </c>
      <c r="U5" s="2">
        <f t="shared" si="9"/>
        <v>4.875</v>
      </c>
      <c r="V5" s="2" t="s">
        <v>21</v>
      </c>
      <c r="W5" s="23"/>
      <c r="X5" s="2" t="s">
        <v>23</v>
      </c>
    </row>
    <row r="6" spans="1:24" ht="12.75">
      <c r="A6" s="13"/>
      <c r="B6" s="13"/>
      <c r="C6" s="13"/>
      <c r="D6" s="13"/>
      <c r="E6" s="1">
        <f>E5+U5</f>
        <v>61.39</v>
      </c>
      <c r="F6" s="8">
        <v>6</v>
      </c>
      <c r="G6" s="22">
        <v>203.95</v>
      </c>
      <c r="H6" s="13">
        <v>450</v>
      </c>
      <c r="I6" s="1">
        <f t="shared" si="10"/>
        <v>428.57142857142856</v>
      </c>
      <c r="J6" s="13">
        <v>29.05</v>
      </c>
      <c r="K6" s="1">
        <f t="shared" si="2"/>
        <v>16.461666666666666</v>
      </c>
      <c r="L6" s="1">
        <f t="shared" si="3"/>
        <v>0.36554597412484996</v>
      </c>
      <c r="M6" s="1">
        <f t="shared" si="4"/>
        <v>2.496084655770301</v>
      </c>
      <c r="N6" s="13">
        <v>30</v>
      </c>
      <c r="O6" s="1">
        <f t="shared" si="5"/>
        <v>50.72518461349525</v>
      </c>
      <c r="P6" s="13">
        <v>5</v>
      </c>
      <c r="Q6" s="1">
        <f t="shared" si="6"/>
        <v>55.72518461349525</v>
      </c>
      <c r="R6" s="8">
        <v>65</v>
      </c>
      <c r="S6" s="26" t="str">
        <f>IF(Q6&lt;R5,"verificata","non verificata")</f>
        <v>verificata</v>
      </c>
      <c r="T6" s="2"/>
      <c r="U6" s="2"/>
      <c r="V6" s="2"/>
      <c r="W6" s="23"/>
      <c r="X6" s="2"/>
    </row>
    <row r="7" spans="1:24" ht="13.5" customHeight="1">
      <c r="A7" s="13">
        <v>0.25</v>
      </c>
      <c r="B7" s="13">
        <v>2.96</v>
      </c>
      <c r="C7" s="13">
        <v>2.97</v>
      </c>
      <c r="D7" s="13">
        <v>2</v>
      </c>
      <c r="E7" s="1">
        <f t="shared" si="0"/>
        <v>2.82575</v>
      </c>
      <c r="F7" s="8">
        <v>6</v>
      </c>
      <c r="G7" s="16">
        <f t="shared" si="1"/>
        <v>12.715875</v>
      </c>
      <c r="H7" s="13">
        <v>450</v>
      </c>
      <c r="I7" s="1">
        <f t="shared" si="10"/>
        <v>428.57142857142856</v>
      </c>
      <c r="J7" s="13">
        <v>29.05</v>
      </c>
      <c r="K7" s="1">
        <f t="shared" si="2"/>
        <v>16.461666666666666</v>
      </c>
      <c r="L7" s="1">
        <f t="shared" si="3"/>
        <v>0.36554597412484996</v>
      </c>
      <c r="M7" s="1">
        <f t="shared" si="4"/>
        <v>2.496084655770301</v>
      </c>
      <c r="N7" s="13">
        <v>20</v>
      </c>
      <c r="O7" s="1">
        <f t="shared" si="5"/>
        <v>15.51245504912953</v>
      </c>
      <c r="P7" s="13">
        <v>5</v>
      </c>
      <c r="Q7" s="1">
        <f t="shared" si="6"/>
        <v>20.512455049129528</v>
      </c>
      <c r="R7" s="8">
        <v>25</v>
      </c>
      <c r="S7" s="2">
        <f t="shared" si="7"/>
        <v>0.03418742508188255</v>
      </c>
      <c r="T7" s="2">
        <f t="shared" si="8"/>
        <v>0.05</v>
      </c>
      <c r="U7" s="2">
        <f t="shared" si="9"/>
        <v>1.25</v>
      </c>
      <c r="V7" s="2" t="s">
        <v>27</v>
      </c>
      <c r="W7" s="24"/>
      <c r="X7" s="2" t="s">
        <v>24</v>
      </c>
    </row>
    <row r="8" spans="1:24" ht="13.5" customHeight="1">
      <c r="A8" s="13"/>
      <c r="B8" s="13"/>
      <c r="C8" s="13"/>
      <c r="D8" s="13"/>
      <c r="E8" s="1">
        <f>E7+U7</f>
        <v>4.07575</v>
      </c>
      <c r="F8" s="8">
        <v>6</v>
      </c>
      <c r="G8" s="22">
        <v>2.73</v>
      </c>
      <c r="H8" s="13">
        <v>450</v>
      </c>
      <c r="I8" s="1">
        <f t="shared" si="10"/>
        <v>428.57142857142856</v>
      </c>
      <c r="J8" s="13">
        <v>29.05</v>
      </c>
      <c r="K8" s="1">
        <f t="shared" si="2"/>
        <v>16.461666666666666</v>
      </c>
      <c r="L8" s="1">
        <f t="shared" si="3"/>
        <v>0.36554597412484996</v>
      </c>
      <c r="M8" s="1">
        <f t="shared" si="4"/>
        <v>2.496084655770301</v>
      </c>
      <c r="N8" s="13">
        <v>20</v>
      </c>
      <c r="O8" s="1">
        <f t="shared" si="5"/>
        <v>7.187680012111504</v>
      </c>
      <c r="P8" s="13">
        <v>5</v>
      </c>
      <c r="Q8" s="1">
        <f t="shared" si="6"/>
        <v>12.187680012111503</v>
      </c>
      <c r="R8" s="8">
        <v>25</v>
      </c>
      <c r="S8" s="26" t="str">
        <f>IF(Q8&lt;R7,"verificata","non verificata")</f>
        <v>verificata</v>
      </c>
      <c r="T8" s="2"/>
      <c r="U8" s="2"/>
      <c r="V8" s="2"/>
      <c r="W8" s="24"/>
      <c r="X8" s="2"/>
    </row>
    <row r="9" spans="1:24" ht="12.75">
      <c r="A9" s="13">
        <v>0.25</v>
      </c>
      <c r="B9" s="13">
        <v>2.96</v>
      </c>
      <c r="C9" s="13">
        <v>2.97</v>
      </c>
      <c r="D9" s="13">
        <v>2</v>
      </c>
      <c r="E9" s="1">
        <f t="shared" si="0"/>
        <v>2.82575</v>
      </c>
      <c r="F9" s="8">
        <v>4</v>
      </c>
      <c r="G9" s="16">
        <f t="shared" si="1"/>
        <v>5.6515</v>
      </c>
      <c r="H9" s="13">
        <v>450</v>
      </c>
      <c r="I9" s="1">
        <f t="shared" si="10"/>
        <v>428.57142857142856</v>
      </c>
      <c r="J9" s="13">
        <v>29.05</v>
      </c>
      <c r="K9" s="1">
        <f t="shared" si="2"/>
        <v>16.461666666666666</v>
      </c>
      <c r="L9" s="1">
        <f t="shared" si="3"/>
        <v>0.36554597412484996</v>
      </c>
      <c r="M9" s="1">
        <f t="shared" si="4"/>
        <v>2.496084655770301</v>
      </c>
      <c r="N9" s="13">
        <v>20</v>
      </c>
      <c r="O9" s="1">
        <f t="shared" si="5"/>
        <v>10.341636699419686</v>
      </c>
      <c r="P9" s="13">
        <v>5</v>
      </c>
      <c r="Q9" s="1">
        <f t="shared" si="6"/>
        <v>15.341636699419686</v>
      </c>
      <c r="R9" s="8">
        <v>20</v>
      </c>
      <c r="S9" s="2">
        <f t="shared" si="7"/>
        <v>0.038354091748549216</v>
      </c>
      <c r="T9" s="2">
        <f t="shared" si="8"/>
        <v>0.04</v>
      </c>
      <c r="U9" s="2">
        <f t="shared" si="9"/>
        <v>1</v>
      </c>
      <c r="V9" s="2" t="s">
        <v>28</v>
      </c>
      <c r="W9" s="24"/>
      <c r="X9" s="2" t="s">
        <v>25</v>
      </c>
    </row>
    <row r="10" spans="1:24" ht="12.75">
      <c r="A10" s="13"/>
      <c r="B10" s="13"/>
      <c r="C10" s="13"/>
      <c r="D10" s="13"/>
      <c r="E10" s="1">
        <f>E9+U9</f>
        <v>3.82575</v>
      </c>
      <c r="F10" s="8">
        <v>4</v>
      </c>
      <c r="G10" s="22">
        <v>2.17</v>
      </c>
      <c r="H10" s="13">
        <v>450</v>
      </c>
      <c r="I10" s="1">
        <f t="shared" si="10"/>
        <v>428.57142857142856</v>
      </c>
      <c r="J10" s="13">
        <v>29.05</v>
      </c>
      <c r="K10" s="1">
        <f t="shared" si="2"/>
        <v>16.461666666666666</v>
      </c>
      <c r="L10" s="1">
        <f t="shared" si="3"/>
        <v>0.36554597412484996</v>
      </c>
      <c r="M10" s="1">
        <f t="shared" si="4"/>
        <v>2.496084655770301</v>
      </c>
      <c r="N10" s="13">
        <v>20</v>
      </c>
      <c r="O10" s="1">
        <f t="shared" si="5"/>
        <v>6.408218006334591</v>
      </c>
      <c r="P10" s="13">
        <v>5</v>
      </c>
      <c r="Q10" s="1">
        <f t="shared" si="6"/>
        <v>11.408218006334591</v>
      </c>
      <c r="R10" s="8">
        <v>20</v>
      </c>
      <c r="S10" s="26" t="str">
        <f>IF(Q10&lt;R9,"verificata","non verificata")</f>
        <v>verificata</v>
      </c>
      <c r="T10" s="2"/>
      <c r="U10" s="2"/>
      <c r="V10" s="2"/>
      <c r="W10" s="24"/>
      <c r="X10" s="2"/>
    </row>
    <row r="11" spans="1:24" ht="12.75">
      <c r="A11" s="13">
        <v>0.5</v>
      </c>
      <c r="B11" s="13">
        <v>2.96</v>
      </c>
      <c r="C11" s="13">
        <v>2.97</v>
      </c>
      <c r="D11" s="13">
        <v>2</v>
      </c>
      <c r="E11" s="1">
        <f t="shared" si="0"/>
        <v>5.6515</v>
      </c>
      <c r="F11" s="8">
        <v>6</v>
      </c>
      <c r="G11" s="16">
        <f t="shared" si="1"/>
        <v>25.43175</v>
      </c>
      <c r="H11" s="13">
        <v>450</v>
      </c>
      <c r="I11" s="1">
        <f t="shared" si="10"/>
        <v>428.57142857142856</v>
      </c>
      <c r="J11" s="13">
        <v>29.05</v>
      </c>
      <c r="K11" s="1">
        <f t="shared" si="2"/>
        <v>16.461666666666666</v>
      </c>
      <c r="L11" s="1">
        <f t="shared" si="3"/>
        <v>0.36554597412484996</v>
      </c>
      <c r="M11" s="1">
        <f t="shared" si="4"/>
        <v>2.496084655770301</v>
      </c>
      <c r="N11" s="13">
        <v>20</v>
      </c>
      <c r="O11" s="1">
        <f>M11*(G11*1000/(K11*N11))^0.5</f>
        <v>21.937924316181977</v>
      </c>
      <c r="P11" s="13">
        <v>5</v>
      </c>
      <c r="Q11" s="1">
        <f>O11+P11</f>
        <v>26.937924316181977</v>
      </c>
      <c r="R11" s="8">
        <v>30</v>
      </c>
      <c r="S11" s="2">
        <f t="shared" si="7"/>
        <v>0.04489654052696996</v>
      </c>
      <c r="T11" s="2">
        <f t="shared" si="8"/>
        <v>0.060000000000000005</v>
      </c>
      <c r="U11" s="2">
        <f t="shared" si="9"/>
        <v>1.5</v>
      </c>
      <c r="V11" s="2" t="s">
        <v>29</v>
      </c>
      <c r="W11" s="25"/>
      <c r="X11" s="2" t="s">
        <v>26</v>
      </c>
    </row>
    <row r="12" spans="1:24" ht="12.75">
      <c r="A12" s="13"/>
      <c r="B12" s="13"/>
      <c r="C12" s="13"/>
      <c r="D12" s="13"/>
      <c r="E12" s="1">
        <f>E11+U11</f>
        <v>7.1515</v>
      </c>
      <c r="F12" s="8">
        <v>6</v>
      </c>
      <c r="G12" s="22">
        <v>5.6</v>
      </c>
      <c r="H12" s="13">
        <v>450</v>
      </c>
      <c r="I12" s="1">
        <f t="shared" si="10"/>
        <v>428.57142857142856</v>
      </c>
      <c r="J12" s="13">
        <v>29.05</v>
      </c>
      <c r="K12" s="1">
        <f t="shared" si="2"/>
        <v>16.461666666666666</v>
      </c>
      <c r="L12" s="1">
        <f t="shared" si="3"/>
        <v>0.36554597412484996</v>
      </c>
      <c r="M12" s="1">
        <f t="shared" si="4"/>
        <v>2.496084655770301</v>
      </c>
      <c r="N12" s="13">
        <v>20</v>
      </c>
      <c r="O12" s="1">
        <f>M12*(G12*1000/(K12*N12))^0.5</f>
        <v>10.294409133017957</v>
      </c>
      <c r="P12" s="13">
        <v>5</v>
      </c>
      <c r="Q12" s="1">
        <f>O12+P12</f>
        <v>15.294409133017957</v>
      </c>
      <c r="R12" s="8">
        <v>30</v>
      </c>
      <c r="S12" s="26" t="str">
        <f>IF(Q12&lt;R11,"verificata","non verificata")</f>
        <v>verificata</v>
      </c>
      <c r="T12" s="2"/>
      <c r="U12" s="2"/>
      <c r="V12" s="2"/>
      <c r="W12" s="25"/>
      <c r="X12" s="2"/>
    </row>
    <row r="13" spans="1:24" ht="12.75">
      <c r="A13" s="13">
        <v>0.5</v>
      </c>
      <c r="B13" s="13">
        <v>2.96</v>
      </c>
      <c r="C13" s="13">
        <v>2.97</v>
      </c>
      <c r="D13" s="13">
        <v>2</v>
      </c>
      <c r="E13" s="1">
        <f t="shared" si="0"/>
        <v>5.6515</v>
      </c>
      <c r="F13" s="8">
        <v>4</v>
      </c>
      <c r="G13" s="16">
        <f t="shared" si="1"/>
        <v>11.303</v>
      </c>
      <c r="H13" s="13">
        <v>450</v>
      </c>
      <c r="I13" s="1">
        <f t="shared" si="10"/>
        <v>428.57142857142856</v>
      </c>
      <c r="J13" s="13">
        <v>29.05</v>
      </c>
      <c r="K13" s="1">
        <f t="shared" si="2"/>
        <v>16.461666666666666</v>
      </c>
      <c r="L13" s="1">
        <f t="shared" si="3"/>
        <v>0.36554597412484996</v>
      </c>
      <c r="M13" s="1">
        <f t="shared" si="4"/>
        <v>2.496084655770301</v>
      </c>
      <c r="N13" s="13">
        <v>20</v>
      </c>
      <c r="O13" s="1">
        <f t="shared" si="5"/>
        <v>14.625282877454653</v>
      </c>
      <c r="P13" s="13">
        <v>5</v>
      </c>
      <c r="Q13" s="1">
        <f t="shared" si="6"/>
        <v>19.62528287745465</v>
      </c>
      <c r="R13" s="8">
        <v>25</v>
      </c>
      <c r="S13" s="2">
        <f t="shared" si="7"/>
        <v>0.04906320719363663</v>
      </c>
      <c r="T13" s="2">
        <f t="shared" si="8"/>
        <v>0.05</v>
      </c>
      <c r="U13" s="2">
        <f t="shared" si="9"/>
        <v>1.25</v>
      </c>
      <c r="V13" s="2" t="s">
        <v>30</v>
      </c>
      <c r="W13" s="25"/>
      <c r="X13" s="2" t="s">
        <v>24</v>
      </c>
    </row>
    <row r="14" spans="1:24" ht="12.75">
      <c r="A14" s="13"/>
      <c r="B14" s="13"/>
      <c r="C14" s="13"/>
      <c r="D14" s="13"/>
      <c r="E14" s="1">
        <f>E13+U13</f>
        <v>6.9015</v>
      </c>
      <c r="F14" s="8">
        <v>4</v>
      </c>
      <c r="G14" s="22">
        <v>3.46</v>
      </c>
      <c r="H14" s="13">
        <v>450</v>
      </c>
      <c r="I14" s="1">
        <f t="shared" si="10"/>
        <v>428.57142857142856</v>
      </c>
      <c r="J14" s="13">
        <v>29.05</v>
      </c>
      <c r="K14" s="1">
        <f t="shared" si="2"/>
        <v>16.461666666666666</v>
      </c>
      <c r="L14" s="1">
        <f t="shared" si="3"/>
        <v>0.36554597412484996</v>
      </c>
      <c r="M14" s="1">
        <f t="shared" si="4"/>
        <v>2.496084655770301</v>
      </c>
      <c r="N14" s="13">
        <v>20</v>
      </c>
      <c r="O14" s="1">
        <f t="shared" si="5"/>
        <v>8.091805969146392</v>
      </c>
      <c r="P14" s="13">
        <v>5</v>
      </c>
      <c r="Q14" s="1">
        <f t="shared" si="6"/>
        <v>13.091805969146392</v>
      </c>
      <c r="R14" s="8">
        <v>25</v>
      </c>
      <c r="S14" s="26" t="str">
        <f>IF(Q14&lt;R13,"verificata","non verificata")</f>
        <v>verificata</v>
      </c>
      <c r="T14" s="2"/>
      <c r="U14" s="2"/>
      <c r="V14" s="2"/>
      <c r="W14" s="2"/>
      <c r="X14" s="2"/>
    </row>
    <row r="15" spans="1:2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</row>
    <row r="16" spans="1:21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</row>
    <row r="17" spans="1:21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</row>
    <row r="18" spans="1:21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</row>
    <row r="19" spans="1:21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</row>
    <row r="20" spans="1:2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</row>
    <row r="21" spans="1:21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</row>
    <row r="22" spans="1:2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</row>
    <row r="23" spans="1:21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</row>
    <row r="24" spans="1:21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</row>
    <row r="25" spans="1:2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</row>
    <row r="26" spans="1:21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</row>
    <row r="27" spans="1:2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</row>
    <row r="28" spans="1:2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</row>
    <row r="29" spans="1:21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</row>
    <row r="30" spans="1:21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</row>
    <row r="31" spans="1:21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</row>
    <row r="32" spans="1:21" ht="12.75">
      <c r="A32" s="2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  <c r="S32" s="28"/>
      <c r="T32" s="28"/>
      <c r="U32" s="28"/>
    </row>
    <row r="33" spans="1:21" ht="12.75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  <c r="S33" s="28"/>
      <c r="T33" s="28"/>
      <c r="U33" s="28"/>
    </row>
    <row r="34" spans="1:21" ht="12.75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8"/>
      <c r="T34" s="28"/>
      <c r="U34" s="28"/>
    </row>
    <row r="35" spans="1:2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2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Davide</cp:lastModifiedBy>
  <cp:lastPrinted>2021-11-27T10:30:38Z</cp:lastPrinted>
  <dcterms:created xsi:type="dcterms:W3CDTF">2010-04-15T07:05:20Z</dcterms:created>
  <dcterms:modified xsi:type="dcterms:W3CDTF">2021-11-27T16:57:42Z</dcterms:modified>
  <cp:category/>
  <cp:version/>
  <cp:contentType/>
  <cp:contentStatus/>
</cp:coreProperties>
</file>