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05" activeTab="1"/>
  </bookViews>
  <sheets>
    <sheet name="acciaio trazione" sheetId="1" r:id="rId1"/>
    <sheet name="acciaio compressione" sheetId="2" r:id="rId2"/>
  </sheets>
  <definedNames/>
  <calcPr fullCalcOnLoad="1"/>
</workbook>
</file>

<file path=xl/sharedStrings.xml><?xml version="1.0" encoding="utf-8"?>
<sst xmlns="http://schemas.openxmlformats.org/spreadsheetml/2006/main" count="111" uniqueCount="59">
  <si>
    <t>kN</t>
  </si>
  <si>
    <t>N/mm2</t>
  </si>
  <si>
    <t>N/mm2</t>
  </si>
  <si>
    <t>cm2</t>
  </si>
  <si>
    <t>Mpa</t>
  </si>
  <si>
    <t>m</t>
  </si>
  <si>
    <t>N</t>
  </si>
  <si>
    <t>fyk</t>
  </si>
  <si>
    <t>A_min</t>
  </si>
  <si>
    <t xml:space="preserve">E </t>
  </si>
  <si>
    <t>l</t>
  </si>
  <si>
    <t>kN</t>
  </si>
  <si>
    <t>Mpa</t>
  </si>
  <si>
    <t xml:space="preserve">N </t>
  </si>
  <si>
    <t>fyk</t>
  </si>
  <si>
    <r>
      <t>f</t>
    </r>
    <r>
      <rPr>
        <vertAlign val="subscript"/>
        <sz val="12"/>
        <rFont val="Arial"/>
        <family val="2"/>
      </rPr>
      <t>d</t>
    </r>
  </si>
  <si>
    <t>A_design</t>
  </si>
  <si>
    <t>Calcolo dell'area minima da sforzo di compressione (resistenza materiale)</t>
  </si>
  <si>
    <t>Calcolo dell'inerzia minima per sforzo di compressione (instabilità euleriana)</t>
  </si>
  <si>
    <t>Ingegnerizzazione sezione e verifica snellezza per una membratura principale (&lt; 200)</t>
  </si>
  <si>
    <r>
      <rPr>
        <sz val="10"/>
        <rFont val="Calibri"/>
        <family val="2"/>
      </rPr>
      <t>γ</t>
    </r>
    <r>
      <rPr>
        <vertAlign val="subscript"/>
        <sz val="10"/>
        <rFont val="Arial"/>
        <family val="2"/>
      </rPr>
      <t xml:space="preserve"> m</t>
    </r>
  </si>
  <si>
    <t>beta</t>
  </si>
  <si>
    <t>A_design</t>
  </si>
  <si>
    <t>Calcolo dell'area minima da sforzo normale di trazione</t>
  </si>
  <si>
    <r>
      <t xml:space="preserve">γ </t>
    </r>
    <r>
      <rPr>
        <vertAlign val="subscript"/>
        <sz val="12"/>
        <rFont val="Arial"/>
        <family val="2"/>
      </rPr>
      <t>m0</t>
    </r>
  </si>
  <si>
    <t>Lam*</t>
  </si>
  <si>
    <t>rho_min</t>
  </si>
  <si>
    <t>I_min</t>
  </si>
  <si>
    <t>I_design</t>
  </si>
  <si>
    <t>lam</t>
  </si>
  <si>
    <t xml:space="preserve"> </t>
  </si>
  <si>
    <t>cm</t>
  </si>
  <si>
    <t>cm4</t>
  </si>
  <si>
    <t>cm2</t>
  </si>
  <si>
    <t>fyd</t>
  </si>
  <si>
    <t>SEZ A</t>
  </si>
  <si>
    <t>168,3x3,2</t>
  </si>
  <si>
    <t>168,3x4,5</t>
  </si>
  <si>
    <t>SEZ B</t>
  </si>
  <si>
    <t>139,7x2,9</t>
  </si>
  <si>
    <t>114.3x3,6</t>
  </si>
  <si>
    <t>SEZ C</t>
  </si>
  <si>
    <t>SEZ D</t>
  </si>
  <si>
    <t>114,3x3,6</t>
  </si>
  <si>
    <t>SEZ E</t>
  </si>
  <si>
    <t>SEZ F</t>
  </si>
  <si>
    <t>SEZ G</t>
  </si>
  <si>
    <t>33,7x2,6</t>
  </si>
  <si>
    <t>SEZ H</t>
  </si>
  <si>
    <t>42,4x2,6</t>
  </si>
  <si>
    <t>SEZ I</t>
  </si>
  <si>
    <t>219,1x4,0</t>
  </si>
  <si>
    <t>219,1x5,0</t>
  </si>
  <si>
    <t>VERIFICATA</t>
  </si>
  <si>
    <t>114.3x4,5</t>
  </si>
  <si>
    <t>33,7x3,2</t>
  </si>
  <si>
    <t>88,9X3,6</t>
  </si>
  <si>
    <t>168,3X4,5</t>
  </si>
  <si>
    <t>168,3X4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</si>
</sst>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0.000"/>
    <numFmt numFmtId="177" formatCode="0.0"/>
    <numFmt numFmtId="178" formatCode="0.00000"/>
    <numFmt numFmtId="179" formatCode="0.0000"/>
    <numFmt numFmtId="180" formatCode="0.000000"/>
  </numFmts>
  <fonts count="38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2"/>
      <name val="Arial"/>
      <family val="0"/>
    </font>
    <font>
      <vertAlign val="sub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1" applyNumberFormat="0" applyAlignment="0" applyProtection="0"/>
    <xf numFmtId="0" fontId="29" fillId="0" borderId="2" applyNumberFormat="0" applyFill="0" applyAlignment="0" applyProtection="0"/>
    <xf numFmtId="0" fontId="30" fillId="19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5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1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26" fillId="0" borderId="0">
      <alignment/>
      <protection/>
    </xf>
    <xf numFmtId="0" fontId="0" fillId="27" borderId="4" applyNumberFormat="0" applyFont="0" applyAlignment="0" applyProtection="0"/>
    <xf numFmtId="0" fontId="33" fillId="18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2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0" fontId="0" fillId="30" borderId="10" xfId="0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2" fontId="0" fillId="31" borderId="10" xfId="0" applyNumberForma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2" fontId="0" fillId="31" borderId="10" xfId="0" applyNumberForma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2" fontId="0" fillId="3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0" fillId="31" borderId="10" xfId="0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77" fontId="0" fillId="31" borderId="10" xfId="0" applyNumberFormat="1" applyFill="1" applyBorder="1" applyAlignment="1">
      <alignment horizontal="center" vertical="center"/>
    </xf>
    <xf numFmtId="1" fontId="0" fillId="31" borderId="10" xfId="0" applyNumberFormat="1" applyFill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/>
    </xf>
    <xf numFmtId="2" fontId="0" fillId="14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 vertical="center"/>
    </xf>
    <xf numFmtId="0" fontId="26" fillId="33" borderId="10" xfId="48" applyFill="1" applyBorder="1">
      <alignment/>
      <protection/>
    </xf>
    <xf numFmtId="0" fontId="26" fillId="34" borderId="10" xfId="48" applyFill="1" applyBorder="1">
      <alignment/>
      <protection/>
    </xf>
    <xf numFmtId="0" fontId="26" fillId="14" borderId="10" xfId="48" applyFill="1" applyBorder="1">
      <alignment/>
      <protection/>
    </xf>
    <xf numFmtId="0" fontId="26" fillId="35" borderId="10" xfId="48" applyFill="1" applyBorder="1">
      <alignment/>
      <protection/>
    </xf>
    <xf numFmtId="0" fontId="26" fillId="36" borderId="10" xfId="48" applyFill="1" applyBorder="1">
      <alignment/>
      <protection/>
    </xf>
    <xf numFmtId="0" fontId="26" fillId="37" borderId="10" xfId="48" applyFill="1" applyBorder="1">
      <alignment/>
      <protection/>
    </xf>
    <xf numFmtId="0" fontId="26" fillId="7" borderId="10" xfId="48" applyFill="1" applyBorder="1">
      <alignment/>
      <protection/>
    </xf>
    <xf numFmtId="0" fontId="26" fillId="38" borderId="10" xfId="48" applyFill="1" applyBorder="1">
      <alignment/>
      <protection/>
    </xf>
    <xf numFmtId="0" fontId="26" fillId="32" borderId="10" xfId="48" applyFill="1" applyBorder="1">
      <alignment/>
      <protection/>
    </xf>
    <xf numFmtId="2" fontId="0" fillId="31" borderId="11" xfId="0" applyNumberForma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39" borderId="10" xfId="0" applyNumberFormat="1" applyFill="1" applyBorder="1" applyAlignment="1">
      <alignment horizontal="center" vertical="center"/>
    </xf>
    <xf numFmtId="2" fontId="0" fillId="4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0" fillId="31" borderId="12" xfId="0" applyNumberFormat="1" applyFill="1" applyBorder="1" applyAlignment="1">
      <alignment horizontal="center"/>
    </xf>
    <xf numFmtId="2" fontId="0" fillId="31" borderId="13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" width="9.140625" style="0" customWidth="1"/>
    <col min="2" max="2" width="9.421875" style="0" customWidth="1"/>
    <col min="3" max="3" width="7.421875" style="0" customWidth="1"/>
    <col min="4" max="4" width="10.140625" style="0" customWidth="1"/>
    <col min="5" max="5" width="12.00390625" style="0" customWidth="1"/>
    <col min="6" max="6" width="12.7109375" style="0" customWidth="1"/>
    <col min="7" max="7" width="8.28125" style="0" customWidth="1"/>
    <col min="8" max="8" width="13.421875" style="0" customWidth="1"/>
    <col min="9" max="9" width="19.7109375" style="0" customWidth="1"/>
    <col min="10" max="10" width="9.8515625" style="0" customWidth="1"/>
    <col min="11" max="11" width="11.421875" style="0" customWidth="1"/>
    <col min="12" max="12" width="8.7109375" style="0" customWidth="1"/>
    <col min="13" max="13" width="9.8515625" style="0" customWidth="1"/>
    <col min="14" max="14" width="11.140625" style="0" customWidth="1"/>
  </cols>
  <sheetData>
    <row r="1" spans="1:9" ht="15" customHeight="1">
      <c r="A1" s="33" t="s">
        <v>23</v>
      </c>
      <c r="B1" s="33"/>
      <c r="C1" s="33"/>
      <c r="D1" s="33"/>
      <c r="E1" s="33"/>
      <c r="F1" s="38"/>
      <c r="G1" s="35"/>
      <c r="H1" s="35"/>
      <c r="I1" s="35"/>
    </row>
    <row r="2" spans="1:9" ht="12.75" customHeight="1">
      <c r="A2" s="35"/>
      <c r="B2" s="35"/>
      <c r="C2" s="35"/>
      <c r="D2" s="35"/>
      <c r="E2" s="35"/>
      <c r="F2" s="35"/>
      <c r="G2" s="35"/>
      <c r="H2" s="35"/>
      <c r="I2" s="35"/>
    </row>
    <row r="3" spans="1:9" s="3" customFormat="1" ht="19.5">
      <c r="A3" s="8" t="s">
        <v>13</v>
      </c>
      <c r="B3" s="8" t="s">
        <v>14</v>
      </c>
      <c r="C3" s="8" t="s">
        <v>20</v>
      </c>
      <c r="D3" s="15" t="s">
        <v>15</v>
      </c>
      <c r="E3" s="5" t="s">
        <v>8</v>
      </c>
      <c r="F3" s="9" t="s">
        <v>16</v>
      </c>
      <c r="G3" s="2"/>
      <c r="H3" s="2"/>
      <c r="I3" s="2"/>
    </row>
    <row r="4" spans="1:9" s="3" customFormat="1" ht="12.75">
      <c r="A4" s="8" t="s">
        <v>11</v>
      </c>
      <c r="B4" s="8" t="s">
        <v>4</v>
      </c>
      <c r="C4" s="8"/>
      <c r="D4" s="4" t="s">
        <v>12</v>
      </c>
      <c r="E4" s="5" t="s">
        <v>3</v>
      </c>
      <c r="F4" s="9" t="s">
        <v>3</v>
      </c>
      <c r="G4" s="2"/>
      <c r="H4" s="2"/>
      <c r="I4" s="2"/>
    </row>
    <row r="5" spans="1:9" s="3" customFormat="1" ht="12.75">
      <c r="A5" s="21"/>
      <c r="B5" s="21"/>
      <c r="C5" s="21"/>
      <c r="D5" s="21"/>
      <c r="E5" s="21"/>
      <c r="F5" s="2"/>
      <c r="G5" s="2"/>
      <c r="H5" s="2"/>
      <c r="I5" s="2"/>
    </row>
    <row r="6" spans="1:9" s="3" customFormat="1" ht="15">
      <c r="A6" s="22">
        <v>98.593</v>
      </c>
      <c r="B6" s="7">
        <v>355</v>
      </c>
      <c r="C6" s="7">
        <v>1.05</v>
      </c>
      <c r="D6" s="1">
        <f>B6/C6</f>
        <v>338.0952380952381</v>
      </c>
      <c r="E6" s="6">
        <f>A6*10/D6</f>
        <v>2.916130985915493</v>
      </c>
      <c r="F6" s="9">
        <v>3.07</v>
      </c>
      <c r="G6" s="2" t="s">
        <v>46</v>
      </c>
      <c r="H6" s="2" t="s">
        <v>55</v>
      </c>
      <c r="I6" s="37" t="s">
        <v>49</v>
      </c>
    </row>
    <row r="7" spans="1:9" s="3" customFormat="1" ht="15">
      <c r="A7" s="22"/>
      <c r="B7" s="7"/>
      <c r="C7" s="7"/>
      <c r="D7" s="1"/>
      <c r="E7" s="6"/>
      <c r="F7" s="9"/>
      <c r="G7" s="2"/>
      <c r="H7" s="2"/>
      <c r="I7" s="2"/>
    </row>
    <row r="8" spans="1:9" s="3" customFormat="1" ht="15">
      <c r="A8" s="22">
        <v>68.993</v>
      </c>
      <c r="B8" s="7">
        <v>355</v>
      </c>
      <c r="C8" s="7">
        <v>1.05</v>
      </c>
      <c r="D8" s="1">
        <f>B8/C8</f>
        <v>338.0952380952381</v>
      </c>
      <c r="E8" s="6">
        <f>A8*10/D8</f>
        <v>2.040638028169014</v>
      </c>
      <c r="F8" s="9">
        <v>2.54</v>
      </c>
      <c r="G8" s="2"/>
      <c r="H8" s="2" t="s">
        <v>47</v>
      </c>
      <c r="I8" s="2" t="s">
        <v>53</v>
      </c>
    </row>
    <row r="9" spans="1:9" s="3" customFormat="1" ht="12.75">
      <c r="A9" s="7"/>
      <c r="B9" s="7"/>
      <c r="C9" s="7"/>
      <c r="D9" s="1"/>
      <c r="E9" s="6"/>
      <c r="F9" s="9"/>
      <c r="G9" s="2"/>
      <c r="H9" s="2"/>
      <c r="I9" s="2"/>
    </row>
    <row r="10" spans="1:9" s="3" customFormat="1" ht="15">
      <c r="A10" s="23">
        <v>297.494</v>
      </c>
      <c r="B10" s="7">
        <v>355</v>
      </c>
      <c r="C10" s="7">
        <v>1.05</v>
      </c>
      <c r="D10" s="1">
        <f>B10/C10</f>
        <v>338.0952380952381</v>
      </c>
      <c r="E10" s="6">
        <f>A10*10/D10</f>
        <v>8.799118309859157</v>
      </c>
      <c r="F10" s="9">
        <v>9.65</v>
      </c>
      <c r="G10" s="2" t="s">
        <v>48</v>
      </c>
      <c r="H10" s="2" t="s">
        <v>56</v>
      </c>
      <c r="I10" s="37" t="s">
        <v>56</v>
      </c>
    </row>
    <row r="11" spans="1:9" s="3" customFormat="1" ht="15">
      <c r="A11" s="23"/>
      <c r="B11" s="7"/>
      <c r="C11" s="7"/>
      <c r="D11" s="1"/>
      <c r="E11" s="6"/>
      <c r="F11" s="9"/>
      <c r="G11" s="2"/>
      <c r="H11" s="2"/>
      <c r="I11" s="2"/>
    </row>
    <row r="12" spans="1:9" s="3" customFormat="1" ht="15">
      <c r="A12" s="23">
        <v>13.604</v>
      </c>
      <c r="B12" s="7">
        <v>355</v>
      </c>
      <c r="C12" s="7">
        <v>1.05</v>
      </c>
      <c r="D12" s="1">
        <f>B12/C12</f>
        <v>338.0952380952381</v>
      </c>
      <c r="E12" s="6">
        <f>A12*10/D12</f>
        <v>0.4023718309859155</v>
      </c>
      <c r="F12" s="9">
        <v>2.54</v>
      </c>
      <c r="G12" s="2"/>
      <c r="H12" s="2" t="s">
        <v>47</v>
      </c>
      <c r="I12" s="2" t="s">
        <v>53</v>
      </c>
    </row>
    <row r="13" spans="1:9" s="3" customFormat="1" ht="12.75">
      <c r="A13" s="7"/>
      <c r="B13" s="7"/>
      <c r="C13" s="7"/>
      <c r="D13" s="1"/>
      <c r="E13" s="6"/>
      <c r="F13" s="9"/>
      <c r="G13" s="2"/>
      <c r="H13" s="2"/>
      <c r="I13" s="2"/>
    </row>
    <row r="14" spans="1:9" s="3" customFormat="1" ht="15">
      <c r="A14" s="24">
        <v>769.519</v>
      </c>
      <c r="B14" s="7">
        <v>355</v>
      </c>
      <c r="C14" s="7">
        <v>1.05</v>
      </c>
      <c r="D14" s="1">
        <f>B14/C14</f>
        <v>338.0952380952381</v>
      </c>
      <c r="E14" s="6">
        <f>A14*10/D14</f>
        <v>22.760421126760566</v>
      </c>
      <c r="F14" s="9">
        <v>23.2</v>
      </c>
      <c r="G14" s="2" t="s">
        <v>50</v>
      </c>
      <c r="H14" s="2" t="s">
        <v>57</v>
      </c>
      <c r="I14" s="37" t="s">
        <v>57</v>
      </c>
    </row>
    <row r="15" spans="1:9" s="3" customFormat="1" ht="12.75">
      <c r="A15" s="20"/>
      <c r="B15" s="7"/>
      <c r="C15" s="7"/>
      <c r="D15" s="1"/>
      <c r="E15" s="6"/>
      <c r="F15" s="9"/>
      <c r="G15" s="2"/>
      <c r="H15" s="2"/>
      <c r="I15" s="2"/>
    </row>
    <row r="16" spans="1:9" s="3" customFormat="1" ht="12.75">
      <c r="A16" s="20">
        <v>648.721</v>
      </c>
      <c r="B16" s="7">
        <v>355</v>
      </c>
      <c r="C16" s="7">
        <v>1.05</v>
      </c>
      <c r="D16" s="1">
        <f>B16/C16</f>
        <v>338.0952380952381</v>
      </c>
      <c r="E16" s="6">
        <f>A16*10/D16</f>
        <v>19.18752253521127</v>
      </c>
      <c r="F16" s="9">
        <v>20.6</v>
      </c>
      <c r="G16" s="2"/>
      <c r="H16" s="2" t="s">
        <v>58</v>
      </c>
      <c r="I16" s="2" t="s">
        <v>53</v>
      </c>
    </row>
    <row r="17" spans="1:9" s="3" customFormat="1" ht="12.75">
      <c r="A17" s="7"/>
      <c r="B17" s="7"/>
      <c r="C17" s="7"/>
      <c r="D17" s="1"/>
      <c r="E17" s="6"/>
      <c r="F17" s="9"/>
      <c r="G17" s="2"/>
      <c r="H17" s="2"/>
      <c r="I17" s="2"/>
    </row>
    <row r="18" spans="1:9" s="3" customFormat="1" ht="12.75">
      <c r="A18" s="7"/>
      <c r="B18" s="7"/>
      <c r="C18" s="7"/>
      <c r="D18" s="1"/>
      <c r="E18" s="6"/>
      <c r="F18" s="9"/>
      <c r="G18" s="2"/>
      <c r="H18" s="2"/>
      <c r="I18" s="2"/>
    </row>
    <row r="19" spans="1:5" s="3" customFormat="1" ht="12.75">
      <c r="A19" s="13"/>
      <c r="B19" s="13"/>
      <c r="C19" s="13"/>
      <c r="D19" s="11"/>
      <c r="E19" s="12"/>
    </row>
    <row r="20" spans="1:5" s="3" customFormat="1" ht="12.75">
      <c r="A20" s="13"/>
      <c r="B20" s="13"/>
      <c r="C20" s="13"/>
      <c r="D20" s="11"/>
      <c r="E20" s="12"/>
    </row>
    <row r="21" ht="12.75">
      <c r="A21" s="10"/>
    </row>
  </sheetData>
  <sheetProtection/>
  <mergeCells count="1">
    <mergeCell ref="A1:F1"/>
  </mergeCells>
  <printOptions/>
  <pageMargins left="0.75" right="0.75" top="1" bottom="1" header="0.5" footer="0.5"/>
  <pageSetup fitToHeight="1" fitToWidth="1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PageLayoutView="0" workbookViewId="0" topLeftCell="D1">
      <selection activeCell="H40" sqref="H40"/>
    </sheetView>
  </sheetViews>
  <sheetFormatPr defaultColWidth="11.421875" defaultRowHeight="12.75"/>
  <cols>
    <col min="1" max="1" width="9.7109375" style="0" customWidth="1"/>
    <col min="2" max="3" width="8.7109375" style="0" customWidth="1"/>
    <col min="4" max="4" width="9.140625" style="0" customWidth="1"/>
    <col min="5" max="5" width="11.421875" style="0" customWidth="1"/>
    <col min="6" max="6" width="10.140625" style="0" customWidth="1"/>
    <col min="7" max="17" width="11.421875" style="0" customWidth="1"/>
    <col min="18" max="18" width="17.8515625" style="0" customWidth="1"/>
  </cols>
  <sheetData>
    <row r="1" spans="1:18" ht="25.5" customHeight="1">
      <c r="A1" s="32" t="s">
        <v>17</v>
      </c>
      <c r="B1" s="32"/>
      <c r="C1" s="32"/>
      <c r="D1" s="32"/>
      <c r="E1" s="32"/>
      <c r="F1" s="33" t="s">
        <v>18</v>
      </c>
      <c r="G1" s="33"/>
      <c r="H1" s="33"/>
      <c r="I1" s="33"/>
      <c r="J1" s="33"/>
      <c r="K1" s="33"/>
      <c r="L1" s="34" t="s">
        <v>19</v>
      </c>
      <c r="M1" s="34"/>
      <c r="N1" s="34"/>
      <c r="O1" s="34"/>
      <c r="P1" s="35"/>
      <c r="Q1" s="35"/>
      <c r="R1" s="35"/>
    </row>
    <row r="2" spans="1:18" s="3" customFormat="1" ht="19.5">
      <c r="A2" s="8" t="s">
        <v>6</v>
      </c>
      <c r="B2" s="8" t="s">
        <v>7</v>
      </c>
      <c r="C2" s="14" t="s">
        <v>24</v>
      </c>
      <c r="D2" s="4" t="s">
        <v>34</v>
      </c>
      <c r="E2" s="5" t="s">
        <v>8</v>
      </c>
      <c r="F2" s="9" t="s">
        <v>9</v>
      </c>
      <c r="G2" s="9" t="s">
        <v>21</v>
      </c>
      <c r="H2" s="9" t="s">
        <v>10</v>
      </c>
      <c r="I2" s="2" t="s">
        <v>25</v>
      </c>
      <c r="J2" s="2" t="s">
        <v>26</v>
      </c>
      <c r="K2" s="2" t="s">
        <v>27</v>
      </c>
      <c r="L2" s="9" t="s">
        <v>22</v>
      </c>
      <c r="M2" s="9" t="s">
        <v>28</v>
      </c>
      <c r="N2" s="9" t="s">
        <v>26</v>
      </c>
      <c r="O2" s="2" t="s">
        <v>29</v>
      </c>
      <c r="P2" s="2"/>
      <c r="Q2" s="2"/>
      <c r="R2" s="2"/>
    </row>
    <row r="3" spans="1:18" s="3" customFormat="1" ht="15">
      <c r="A3" s="8" t="s">
        <v>0</v>
      </c>
      <c r="B3" s="8" t="s">
        <v>1</v>
      </c>
      <c r="C3" s="14"/>
      <c r="D3" s="4" t="s">
        <v>2</v>
      </c>
      <c r="E3" s="5" t="s">
        <v>3</v>
      </c>
      <c r="F3" s="9" t="s">
        <v>4</v>
      </c>
      <c r="G3" s="9"/>
      <c r="H3" s="9" t="s">
        <v>5</v>
      </c>
      <c r="I3" s="2" t="s">
        <v>30</v>
      </c>
      <c r="J3" s="2" t="s">
        <v>31</v>
      </c>
      <c r="K3" s="2" t="s">
        <v>32</v>
      </c>
      <c r="L3" s="9" t="s">
        <v>33</v>
      </c>
      <c r="M3" s="9" t="s">
        <v>32</v>
      </c>
      <c r="N3" s="9" t="s">
        <v>31</v>
      </c>
      <c r="O3" s="2"/>
      <c r="P3" s="2"/>
      <c r="Q3" s="2"/>
      <c r="R3" s="2"/>
    </row>
    <row r="4" spans="1:18" s="3" customFormat="1" ht="12.75">
      <c r="A4" s="21"/>
      <c r="B4" s="21"/>
      <c r="C4" s="21"/>
      <c r="D4" s="21"/>
      <c r="E4" s="2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3" customFormat="1" ht="15">
      <c r="A5" s="25">
        <v>-1070.285</v>
      </c>
      <c r="B5" s="7">
        <v>355</v>
      </c>
      <c r="C5" s="7">
        <v>1.05</v>
      </c>
      <c r="D5" s="1">
        <f>B5/C5</f>
        <v>338.0952380952381</v>
      </c>
      <c r="E5" s="6">
        <f>ABS(A5)*10/D5</f>
        <v>31.656316901408452</v>
      </c>
      <c r="F5" s="9">
        <v>210000</v>
      </c>
      <c r="G5" s="9">
        <v>1</v>
      </c>
      <c r="H5" s="9">
        <v>3</v>
      </c>
      <c r="I5" s="2">
        <f>PI()*SQRT(F5/D5)</f>
        <v>78.29607531473538</v>
      </c>
      <c r="J5" s="2">
        <f>G5*H5*100/I5</f>
        <v>3.831609678953343</v>
      </c>
      <c r="K5" s="16">
        <f>E5*J5^2</f>
        <v>464.75375586274066</v>
      </c>
      <c r="L5" s="17">
        <v>16.6</v>
      </c>
      <c r="M5" s="18">
        <v>566</v>
      </c>
      <c r="N5" s="9">
        <v>5.84</v>
      </c>
      <c r="O5" s="2">
        <f>G5*H5*100/N5</f>
        <v>51.369863013698634</v>
      </c>
      <c r="P5" s="2" t="s">
        <v>35</v>
      </c>
      <c r="Q5" s="2" t="s">
        <v>36</v>
      </c>
      <c r="R5" s="2"/>
    </row>
    <row r="6" spans="1:18" s="3" customFormat="1" ht="15">
      <c r="A6" s="25">
        <v>-832.717</v>
      </c>
      <c r="B6" s="7">
        <v>355</v>
      </c>
      <c r="C6" s="7">
        <v>1.05</v>
      </c>
      <c r="D6" s="1">
        <f>B6/C6</f>
        <v>338.0952380952381</v>
      </c>
      <c r="E6" s="6">
        <f>ABS(A6)*10/D6</f>
        <v>24.629657746478873</v>
      </c>
      <c r="F6" s="9">
        <v>210000</v>
      </c>
      <c r="G6" s="9">
        <v>1</v>
      </c>
      <c r="H6" s="9">
        <v>4.24264</v>
      </c>
      <c r="I6" s="2">
        <f>PI()*SQRT(F6/D6)</f>
        <v>78.29607531473538</v>
      </c>
      <c r="J6" s="2">
        <f>G6*H6*100/I6</f>
        <v>5.41871349610487</v>
      </c>
      <c r="K6" s="16">
        <f>E6*J6^2</f>
        <v>723.1872407152263</v>
      </c>
      <c r="L6" s="17">
        <v>23.2</v>
      </c>
      <c r="M6" s="18">
        <v>777</v>
      </c>
      <c r="N6" s="9">
        <v>5.79</v>
      </c>
      <c r="O6" s="2">
        <f>G6*H6*100/N6</f>
        <v>73.27530224525043</v>
      </c>
      <c r="P6" s="2" t="s">
        <v>35</v>
      </c>
      <c r="Q6" s="36" t="s">
        <v>37</v>
      </c>
      <c r="R6" s="37" t="s">
        <v>52</v>
      </c>
    </row>
    <row r="7" spans="1:18" s="3" customFormat="1" ht="15">
      <c r="A7" s="25"/>
      <c r="B7" s="7"/>
      <c r="C7" s="7"/>
      <c r="D7" s="1"/>
      <c r="E7" s="6"/>
      <c r="F7" s="9"/>
      <c r="G7" s="9"/>
      <c r="H7" s="9"/>
      <c r="I7" s="2"/>
      <c r="J7" s="2"/>
      <c r="K7" s="16"/>
      <c r="L7" s="17"/>
      <c r="M7" s="18"/>
      <c r="N7" s="9"/>
      <c r="O7" s="2"/>
      <c r="P7" s="2"/>
      <c r="Q7" s="21"/>
      <c r="R7" s="2"/>
    </row>
    <row r="8" spans="1:18" s="3" customFormat="1" ht="15">
      <c r="A8" s="25">
        <v>-1010.689</v>
      </c>
      <c r="B8" s="7">
        <v>355</v>
      </c>
      <c r="C8" s="7">
        <v>1.05</v>
      </c>
      <c r="D8" s="1">
        <f>B8/C8</f>
        <v>338.0952380952381</v>
      </c>
      <c r="E8" s="6">
        <f>ABS(A8)*10/D8</f>
        <v>29.893618309859153</v>
      </c>
      <c r="F8" s="9">
        <v>210000</v>
      </c>
      <c r="G8" s="9">
        <v>1</v>
      </c>
      <c r="H8" s="9">
        <v>3</v>
      </c>
      <c r="I8" s="2">
        <f>PI()*SQRT(F8/D8)</f>
        <v>78.29607531473538</v>
      </c>
      <c r="J8" s="2">
        <f>G8*H8*100/I8</f>
        <v>3.831609678953343</v>
      </c>
      <c r="K8" s="16">
        <f>E8*J8^2</f>
        <v>438.87516760410307</v>
      </c>
      <c r="L8" s="17">
        <v>33.6</v>
      </c>
      <c r="M8" s="18">
        <v>1928</v>
      </c>
      <c r="N8" s="9">
        <v>7.57</v>
      </c>
      <c r="O8" s="2">
        <f>G8*H8*100/N8</f>
        <v>39.63011889035667</v>
      </c>
      <c r="P8" s="2"/>
      <c r="Q8" s="21" t="s">
        <v>52</v>
      </c>
      <c r="R8" s="2" t="s">
        <v>53</v>
      </c>
    </row>
    <row r="9" spans="1:18" s="3" customFormat="1" ht="15">
      <c r="A9" s="25">
        <v>-346.801</v>
      </c>
      <c r="B9" s="7">
        <v>355</v>
      </c>
      <c r="C9" s="7">
        <v>1.05</v>
      </c>
      <c r="D9" s="1">
        <f>B9/C9</f>
        <v>338.0952380952381</v>
      </c>
      <c r="E9" s="6">
        <f>ABS(A9)*10/D9</f>
        <v>10.257494366197182</v>
      </c>
      <c r="F9" s="9">
        <v>210000</v>
      </c>
      <c r="G9" s="9">
        <v>1</v>
      </c>
      <c r="H9" s="9">
        <v>4.24</v>
      </c>
      <c r="I9" s="2">
        <f>PI()*SQRT(F9/D9)</f>
        <v>78.29607531473538</v>
      </c>
      <c r="J9" s="2">
        <f>G9*H9*100/I9</f>
        <v>5.415341679587391</v>
      </c>
      <c r="K9" s="16">
        <f>E9*J9^2</f>
        <v>300.81051566825136</v>
      </c>
      <c r="L9" s="17">
        <v>16.6</v>
      </c>
      <c r="M9" s="18">
        <v>566</v>
      </c>
      <c r="N9" s="9">
        <v>5.84</v>
      </c>
      <c r="O9" s="2">
        <f>G9*H9*100/N9</f>
        <v>72.6027397260274</v>
      </c>
      <c r="P9" s="2"/>
      <c r="Q9" s="21" t="s">
        <v>36</v>
      </c>
      <c r="R9" s="2" t="s">
        <v>53</v>
      </c>
    </row>
    <row r="10" spans="1:18" s="3" customFormat="1" ht="12.75">
      <c r="A10" s="7"/>
      <c r="B10" s="7"/>
      <c r="C10" s="7"/>
      <c r="D10" s="1"/>
      <c r="E10" s="6"/>
      <c r="F10" s="9"/>
      <c r="G10" s="9"/>
      <c r="H10" s="9"/>
      <c r="I10" s="2"/>
      <c r="J10" s="2"/>
      <c r="K10" s="16"/>
      <c r="L10" s="17"/>
      <c r="M10" s="18"/>
      <c r="N10" s="9"/>
      <c r="O10" s="2"/>
      <c r="P10" s="2"/>
      <c r="Q10" s="2"/>
      <c r="R10" s="2"/>
    </row>
    <row r="11" spans="1:18" s="3" customFormat="1" ht="15">
      <c r="A11" s="26">
        <v>-595.583</v>
      </c>
      <c r="B11" s="7">
        <v>355</v>
      </c>
      <c r="C11" s="7">
        <v>1.05</v>
      </c>
      <c r="D11" s="1">
        <f>B11/C11</f>
        <v>338.0952380952381</v>
      </c>
      <c r="E11" s="6">
        <f>ABS(A11)*10/D11</f>
        <v>17.615835211267605</v>
      </c>
      <c r="F11" s="9">
        <v>210000</v>
      </c>
      <c r="G11" s="9">
        <v>1</v>
      </c>
      <c r="H11" s="9">
        <v>3</v>
      </c>
      <c r="I11" s="2">
        <f>PI()*SQRT(F11/D11)</f>
        <v>78.29607531473538</v>
      </c>
      <c r="J11" s="2">
        <f>G11*H11*100/I11</f>
        <v>3.831609678953343</v>
      </c>
      <c r="K11" s="16">
        <f>E11*J11^2</f>
        <v>258.6221765025191</v>
      </c>
      <c r="L11" s="17">
        <v>12.5</v>
      </c>
      <c r="M11" s="18">
        <v>292</v>
      </c>
      <c r="N11" s="9">
        <v>4.84</v>
      </c>
      <c r="O11" s="2">
        <f>G11*H11*100/N11</f>
        <v>61.98347107438017</v>
      </c>
      <c r="P11" s="2" t="s">
        <v>38</v>
      </c>
      <c r="Q11" s="2" t="s">
        <v>39</v>
      </c>
      <c r="R11" s="2"/>
    </row>
    <row r="12" spans="1:18" s="3" customFormat="1" ht="15">
      <c r="A12" s="26">
        <v>-560.658</v>
      </c>
      <c r="B12" s="7">
        <v>355</v>
      </c>
      <c r="C12" s="7">
        <v>1.05</v>
      </c>
      <c r="D12" s="1">
        <f>B12/C12</f>
        <v>338.0952380952381</v>
      </c>
      <c r="E12" s="6">
        <f>ABS(A12)*10/D12</f>
        <v>16.58284225352113</v>
      </c>
      <c r="F12" s="9">
        <v>210000</v>
      </c>
      <c r="G12" s="9">
        <v>1</v>
      </c>
      <c r="H12" s="9">
        <v>4.24264</v>
      </c>
      <c r="I12" s="2">
        <f>PI()*SQRT(F12/D12)</f>
        <v>78.29607531473538</v>
      </c>
      <c r="J12" s="2">
        <f>G12*H12*100/I12</f>
        <v>5.41871349610487</v>
      </c>
      <c r="K12" s="16">
        <f>E12*J12^2</f>
        <v>486.91297524239013</v>
      </c>
      <c r="L12" s="17">
        <v>16.6</v>
      </c>
      <c r="M12" s="18">
        <v>566</v>
      </c>
      <c r="N12" s="9">
        <v>5.84</v>
      </c>
      <c r="O12" s="2">
        <f>G12*H12*100/N12</f>
        <v>72.64794520547945</v>
      </c>
      <c r="P12" s="2" t="s">
        <v>38</v>
      </c>
      <c r="Q12" s="36" t="s">
        <v>36</v>
      </c>
      <c r="R12" s="37" t="s">
        <v>51</v>
      </c>
    </row>
    <row r="13" spans="1:18" s="3" customFormat="1" ht="15">
      <c r="A13" s="26"/>
      <c r="B13" s="7"/>
      <c r="C13" s="7"/>
      <c r="D13" s="1"/>
      <c r="E13" s="6"/>
      <c r="F13" s="9"/>
      <c r="G13" s="9"/>
      <c r="H13" s="9"/>
      <c r="I13" s="2"/>
      <c r="J13" s="2"/>
      <c r="K13" s="16"/>
      <c r="L13" s="17"/>
      <c r="M13" s="18"/>
      <c r="N13" s="9"/>
      <c r="O13" s="2"/>
      <c r="P13" s="2"/>
      <c r="Q13" s="21"/>
      <c r="R13" s="2"/>
    </row>
    <row r="14" spans="1:18" s="3" customFormat="1" ht="15">
      <c r="A14" s="26">
        <v>-515.255</v>
      </c>
      <c r="B14" s="7">
        <v>355</v>
      </c>
      <c r="C14" s="7">
        <v>1.05</v>
      </c>
      <c r="D14" s="1">
        <f>B14/C14</f>
        <v>338.0952380952381</v>
      </c>
      <c r="E14" s="6">
        <f>ABS(A14)*10/D14</f>
        <v>15.23993661971831</v>
      </c>
      <c r="F14" s="9">
        <v>210000</v>
      </c>
      <c r="G14" s="9">
        <v>1</v>
      </c>
      <c r="H14" s="9">
        <v>3</v>
      </c>
      <c r="I14" s="2">
        <f>PI()*SQRT(F14/D14)</f>
        <v>78.29607531473538</v>
      </c>
      <c r="J14" s="2">
        <f>G14*H14*100/I14</f>
        <v>3.831609678953343</v>
      </c>
      <c r="K14" s="16">
        <f>E14*J14^2</f>
        <v>223.7410563327118</v>
      </c>
      <c r="L14" s="17">
        <v>15.5</v>
      </c>
      <c r="M14" s="18">
        <v>234</v>
      </c>
      <c r="N14" s="9">
        <v>3.89</v>
      </c>
      <c r="O14" s="2">
        <f>G14*H14*100/N14</f>
        <v>77.12082262210797</v>
      </c>
      <c r="P14" s="2"/>
      <c r="Q14" s="2" t="s">
        <v>54</v>
      </c>
      <c r="R14" s="2" t="s">
        <v>53</v>
      </c>
    </row>
    <row r="15" spans="1:18" s="3" customFormat="1" ht="15">
      <c r="A15" s="26">
        <v>-442.596</v>
      </c>
      <c r="B15" s="7">
        <v>355</v>
      </c>
      <c r="C15" s="7">
        <v>1.05</v>
      </c>
      <c r="D15" s="1">
        <f>B15/C15</f>
        <v>338.0952380952381</v>
      </c>
      <c r="E15" s="6">
        <f>ABS(A15)*10/D15</f>
        <v>13.090867605633804</v>
      </c>
      <c r="F15" s="9">
        <v>210000</v>
      </c>
      <c r="G15" s="9">
        <v>1</v>
      </c>
      <c r="H15" s="9">
        <v>4.24</v>
      </c>
      <c r="I15" s="2">
        <f>PI()*SQRT(F15/D15)</f>
        <v>78.29607531473538</v>
      </c>
      <c r="J15" s="2">
        <f>G15*H15*100/I15</f>
        <v>5.415341679587391</v>
      </c>
      <c r="K15" s="16">
        <f>E15*J15^2</f>
        <v>383.90180822058005</v>
      </c>
      <c r="L15" s="17">
        <v>16.6</v>
      </c>
      <c r="M15" s="18">
        <v>566</v>
      </c>
      <c r="N15" s="9">
        <v>5.84</v>
      </c>
      <c r="O15" s="2">
        <f>G15*H15*100/N15</f>
        <v>72.6027397260274</v>
      </c>
      <c r="P15" s="2"/>
      <c r="Q15" s="21" t="s">
        <v>36</v>
      </c>
      <c r="R15" s="2" t="s">
        <v>53</v>
      </c>
    </row>
    <row r="16" spans="1:18" s="3" customFormat="1" ht="12.75">
      <c r="A16" s="7"/>
      <c r="B16" s="7"/>
      <c r="C16" s="7"/>
      <c r="D16" s="1"/>
      <c r="E16" s="6"/>
      <c r="F16" s="9"/>
      <c r="G16" s="9"/>
      <c r="H16" s="9"/>
      <c r="I16" s="2"/>
      <c r="J16" s="2"/>
      <c r="K16" s="16"/>
      <c r="L16" s="17"/>
      <c r="M16" s="18"/>
      <c r="N16" s="9"/>
      <c r="O16" s="2"/>
      <c r="P16" s="2"/>
      <c r="Q16" s="2"/>
      <c r="R16" s="2"/>
    </row>
    <row r="17" spans="1:18" s="3" customFormat="1" ht="15">
      <c r="A17" s="27">
        <v>-393.824</v>
      </c>
      <c r="B17" s="7">
        <v>355</v>
      </c>
      <c r="C17" s="7">
        <v>1.05</v>
      </c>
      <c r="D17" s="1">
        <f>B17/C17</f>
        <v>338.0952380952381</v>
      </c>
      <c r="E17" s="6">
        <f>ABS(A17)*10/D17</f>
        <v>11.648315492957748</v>
      </c>
      <c r="F17" s="9">
        <v>210000</v>
      </c>
      <c r="G17" s="9">
        <v>1</v>
      </c>
      <c r="H17" s="9">
        <v>3</v>
      </c>
      <c r="I17" s="2">
        <f>PI()*SQRT(F17/D17)</f>
        <v>78.29607531473538</v>
      </c>
      <c r="J17" s="2">
        <f>G17*H17*100/I17</f>
        <v>3.831609678953343</v>
      </c>
      <c r="K17" s="16">
        <f>E17*J17^2</f>
        <v>171.01163068611442</v>
      </c>
      <c r="L17" s="17">
        <v>12.5</v>
      </c>
      <c r="M17" s="18">
        <v>192</v>
      </c>
      <c r="N17" s="9">
        <v>3.92</v>
      </c>
      <c r="O17" s="2">
        <f>G17*H17*100/N17</f>
        <v>76.53061224489797</v>
      </c>
      <c r="P17" s="2" t="s">
        <v>41</v>
      </c>
      <c r="Q17" s="2" t="s">
        <v>40</v>
      </c>
      <c r="R17" s="2"/>
    </row>
    <row r="18" spans="1:18" s="3" customFormat="1" ht="15">
      <c r="A18" s="27">
        <v>-312.691</v>
      </c>
      <c r="B18" s="7">
        <v>355</v>
      </c>
      <c r="C18" s="7">
        <v>1.05</v>
      </c>
      <c r="D18" s="1">
        <f>B18/C18</f>
        <v>338.0952380952381</v>
      </c>
      <c r="E18" s="6">
        <f>ABS(A18)*10/D18</f>
        <v>9.248607042253521</v>
      </c>
      <c r="F18" s="9">
        <v>210000</v>
      </c>
      <c r="G18" s="9">
        <v>1</v>
      </c>
      <c r="H18" s="9">
        <v>4.24264</v>
      </c>
      <c r="I18" s="2">
        <f>PI()*SQRT(F18/D18)</f>
        <v>78.29607531473538</v>
      </c>
      <c r="J18" s="2">
        <f>G18*H18*100/I18</f>
        <v>5.41871349610487</v>
      </c>
      <c r="K18" s="16">
        <f>E18*J18^2</f>
        <v>271.5618169035637</v>
      </c>
      <c r="L18" s="17">
        <v>16.6</v>
      </c>
      <c r="M18" s="18">
        <v>566</v>
      </c>
      <c r="N18" s="9">
        <v>5.84</v>
      </c>
      <c r="O18" s="2">
        <f>G18*H18*100/N18</f>
        <v>72.64794520547945</v>
      </c>
      <c r="P18" s="2" t="s">
        <v>41</v>
      </c>
      <c r="Q18" s="36" t="s">
        <v>36</v>
      </c>
      <c r="R18" s="37" t="s">
        <v>51</v>
      </c>
    </row>
    <row r="19" spans="1:18" s="3" customFormat="1" ht="15">
      <c r="A19" s="27"/>
      <c r="B19" s="7"/>
      <c r="C19" s="7"/>
      <c r="D19" s="1"/>
      <c r="E19" s="6"/>
      <c r="F19" s="9"/>
      <c r="G19" s="9"/>
      <c r="H19" s="9"/>
      <c r="I19" s="2"/>
      <c r="J19" s="2"/>
      <c r="K19" s="16"/>
      <c r="L19" s="17"/>
      <c r="M19" s="18"/>
      <c r="N19" s="9"/>
      <c r="O19" s="2"/>
      <c r="P19" s="2"/>
      <c r="Q19" s="21"/>
      <c r="R19" s="2"/>
    </row>
    <row r="20" spans="1:18" s="3" customFormat="1" ht="15">
      <c r="A20" s="27">
        <v>-313.228</v>
      </c>
      <c r="B20" s="7">
        <v>355</v>
      </c>
      <c r="C20" s="7">
        <v>1.05</v>
      </c>
      <c r="D20" s="1">
        <f>B20/C20</f>
        <v>338.0952380952381</v>
      </c>
      <c r="E20" s="6">
        <f>ABS(A20)*10/D20</f>
        <v>9.264490140845071</v>
      </c>
      <c r="F20" s="9">
        <v>210000</v>
      </c>
      <c r="G20" s="9">
        <v>1</v>
      </c>
      <c r="H20" s="9">
        <v>3</v>
      </c>
      <c r="I20" s="2">
        <f>PI()*SQRT(F20/D20)</f>
        <v>78.29607531473538</v>
      </c>
      <c r="J20" s="2">
        <f>G20*H20*100/I20</f>
        <v>3.831609678953343</v>
      </c>
      <c r="K20" s="16">
        <f>E20*J20^2</f>
        <v>136.01413589966648</v>
      </c>
      <c r="L20" s="17">
        <v>12.5</v>
      </c>
      <c r="M20" s="18">
        <v>192</v>
      </c>
      <c r="N20" s="9">
        <v>3.92</v>
      </c>
      <c r="O20" s="2">
        <f>G20*H20*100/N20</f>
        <v>76.53061224489797</v>
      </c>
      <c r="P20" s="2"/>
      <c r="Q20" s="2" t="s">
        <v>40</v>
      </c>
      <c r="R20" s="2" t="s">
        <v>53</v>
      </c>
    </row>
    <row r="21" spans="1:18" s="3" customFormat="1" ht="15">
      <c r="A21" s="27">
        <v>-401.423</v>
      </c>
      <c r="B21" s="7">
        <v>355</v>
      </c>
      <c r="C21" s="7">
        <v>1.05</v>
      </c>
      <c r="D21" s="1">
        <f>B21/C21</f>
        <v>338.0952380952381</v>
      </c>
      <c r="E21" s="6">
        <f>ABS(A21)*10/D21</f>
        <v>11.873074647887325</v>
      </c>
      <c r="F21" s="9">
        <v>210000</v>
      </c>
      <c r="G21" s="9">
        <v>1</v>
      </c>
      <c r="H21" s="9">
        <v>4.24</v>
      </c>
      <c r="I21" s="2">
        <f>PI()*SQRT(F21/D21)</f>
        <v>78.29607531473538</v>
      </c>
      <c r="J21" s="2">
        <f>G21*H21*100/I21</f>
        <v>5.415341679587391</v>
      </c>
      <c r="K21" s="16">
        <f>E21*J21^2</f>
        <v>348.1889026591517</v>
      </c>
      <c r="L21" s="17">
        <v>16.6</v>
      </c>
      <c r="M21" s="18">
        <v>566</v>
      </c>
      <c r="N21" s="9">
        <v>5.84</v>
      </c>
      <c r="O21" s="2">
        <f>G21*H21*100/N21</f>
        <v>72.6027397260274</v>
      </c>
      <c r="P21" s="2"/>
      <c r="Q21" s="21" t="s">
        <v>36</v>
      </c>
      <c r="R21" s="2" t="s">
        <v>53</v>
      </c>
    </row>
    <row r="22" spans="1:18" s="3" customFormat="1" ht="12.75">
      <c r="A22" s="7"/>
      <c r="B22" s="7"/>
      <c r="C22" s="7"/>
      <c r="D22" s="1"/>
      <c r="E22" s="6"/>
      <c r="F22" s="9"/>
      <c r="G22" s="9"/>
      <c r="H22" s="9"/>
      <c r="I22" s="2"/>
      <c r="J22" s="2"/>
      <c r="K22" s="16"/>
      <c r="L22" s="17"/>
      <c r="M22" s="18"/>
      <c r="N22" s="9"/>
      <c r="O22" s="2"/>
      <c r="P22" s="2"/>
      <c r="Q22" s="2"/>
      <c r="R22" s="2"/>
    </row>
    <row r="23" spans="1:18" s="3" customFormat="1" ht="15">
      <c r="A23" s="28">
        <v>-195.42</v>
      </c>
      <c r="B23" s="7">
        <v>355</v>
      </c>
      <c r="C23" s="7">
        <v>1.05</v>
      </c>
      <c r="D23" s="1">
        <f>B23/C23</f>
        <v>338.0952380952381</v>
      </c>
      <c r="E23" s="6">
        <f>ABS(A23)*10/D23</f>
        <v>5.780028169014084</v>
      </c>
      <c r="F23" s="9">
        <v>210000</v>
      </c>
      <c r="G23" s="9">
        <v>1</v>
      </c>
      <c r="H23" s="9">
        <v>3</v>
      </c>
      <c r="I23" s="2">
        <f>PI()*SQRT(F23/D23)</f>
        <v>78.29607531473538</v>
      </c>
      <c r="J23" s="2">
        <f>G23*H23*100/I23</f>
        <v>3.831609678953343</v>
      </c>
      <c r="K23" s="16">
        <f>E23*J23^2</f>
        <v>84.85793874593848</v>
      </c>
      <c r="L23" s="17">
        <v>90.1</v>
      </c>
      <c r="M23" s="18">
        <v>192</v>
      </c>
      <c r="N23" s="9">
        <v>3.92</v>
      </c>
      <c r="O23" s="2">
        <f>G23*H23*100/N23</f>
        <v>76.53061224489797</v>
      </c>
      <c r="P23" s="2" t="s">
        <v>42</v>
      </c>
      <c r="Q23" s="2" t="s">
        <v>43</v>
      </c>
      <c r="R23" s="2"/>
    </row>
    <row r="24" spans="1:18" s="3" customFormat="1" ht="15">
      <c r="A24" s="28">
        <v>-170.951</v>
      </c>
      <c r="B24" s="7">
        <v>355</v>
      </c>
      <c r="C24" s="7">
        <v>1.05</v>
      </c>
      <c r="D24" s="1">
        <f>B24/C24</f>
        <v>338.0952380952381</v>
      </c>
      <c r="E24" s="6">
        <f>ABS(A24)*10/D24</f>
        <v>5.056297183098592</v>
      </c>
      <c r="F24" s="9">
        <v>210000</v>
      </c>
      <c r="G24" s="9">
        <v>1</v>
      </c>
      <c r="H24" s="9">
        <v>4.24264</v>
      </c>
      <c r="I24" s="2">
        <f>PI()*SQRT(F24/D24)</f>
        <v>78.29607531473538</v>
      </c>
      <c r="J24" s="2">
        <f>G24*H24*100/I24</f>
        <v>5.41871349610487</v>
      </c>
      <c r="K24" s="16">
        <f>E24*J24^2</f>
        <v>148.46530332334834</v>
      </c>
      <c r="L24" s="17">
        <v>16.6</v>
      </c>
      <c r="M24" s="18">
        <v>566</v>
      </c>
      <c r="N24" s="9">
        <v>5.84</v>
      </c>
      <c r="O24" s="2">
        <f>G24*H24*100/N24</f>
        <v>72.64794520547945</v>
      </c>
      <c r="P24" s="2" t="s">
        <v>42</v>
      </c>
      <c r="Q24" s="36" t="s">
        <v>36</v>
      </c>
      <c r="R24" s="37" t="s">
        <v>51</v>
      </c>
    </row>
    <row r="25" spans="1:18" s="3" customFormat="1" ht="15">
      <c r="A25" s="28"/>
      <c r="B25" s="7"/>
      <c r="C25" s="7"/>
      <c r="D25" s="1"/>
      <c r="E25" s="6"/>
      <c r="F25" s="9"/>
      <c r="G25" s="9"/>
      <c r="H25" s="9"/>
      <c r="I25" s="2"/>
      <c r="J25" s="2"/>
      <c r="K25" s="16"/>
      <c r="L25" s="17"/>
      <c r="M25" s="18"/>
      <c r="N25" s="9"/>
      <c r="O25" s="2"/>
      <c r="P25" s="2"/>
      <c r="Q25" s="21"/>
      <c r="R25" s="2"/>
    </row>
    <row r="26" spans="1:18" s="3" customFormat="1" ht="15">
      <c r="A26" s="28">
        <v>-191.382</v>
      </c>
      <c r="B26" s="7">
        <v>355</v>
      </c>
      <c r="C26" s="7">
        <v>1.05</v>
      </c>
      <c r="D26" s="1">
        <f>B26/C26</f>
        <v>338.0952380952381</v>
      </c>
      <c r="E26" s="6">
        <f>ABS(A26)*10/D26</f>
        <v>5.660594366197184</v>
      </c>
      <c r="F26" s="9">
        <v>210000</v>
      </c>
      <c r="G26" s="9">
        <v>1</v>
      </c>
      <c r="H26" s="9">
        <v>3</v>
      </c>
      <c r="I26" s="2">
        <f>PI()*SQRT(F26/D26)</f>
        <v>78.29607531473538</v>
      </c>
      <c r="J26" s="2">
        <f>G26*H26*100/I26</f>
        <v>3.831609678953343</v>
      </c>
      <c r="K26" s="16">
        <f>E26*J26^2</f>
        <v>83.10450329073382</v>
      </c>
      <c r="L26" s="17">
        <v>12.5</v>
      </c>
      <c r="M26" s="18">
        <v>192</v>
      </c>
      <c r="N26" s="9">
        <v>3.92</v>
      </c>
      <c r="O26" s="2">
        <f>G26*H26*100/N26</f>
        <v>76.53061224489797</v>
      </c>
      <c r="P26" s="2"/>
      <c r="Q26" s="2" t="s">
        <v>43</v>
      </c>
      <c r="R26" s="2" t="s">
        <v>53</v>
      </c>
    </row>
    <row r="27" spans="1:18" s="3" customFormat="1" ht="15">
      <c r="A27" s="28">
        <v>-9.302</v>
      </c>
      <c r="B27" s="7">
        <v>355</v>
      </c>
      <c r="C27" s="7">
        <v>1.05</v>
      </c>
      <c r="D27" s="1">
        <f>B27/C27</f>
        <v>338.0952380952381</v>
      </c>
      <c r="E27" s="6">
        <f>ABS(A27)*10/D27</f>
        <v>0.2751295774647887</v>
      </c>
      <c r="F27" s="9">
        <v>210000</v>
      </c>
      <c r="G27" s="9">
        <v>1</v>
      </c>
      <c r="H27" s="9">
        <v>4.24</v>
      </c>
      <c r="I27" s="2">
        <f>PI()*SQRT(F27/D27)</f>
        <v>78.29607531473538</v>
      </c>
      <c r="J27" s="2">
        <f>G27*H27*100/I27</f>
        <v>5.415341679587391</v>
      </c>
      <c r="K27" s="16">
        <f>E27*J27^2</f>
        <v>8.068429493415746</v>
      </c>
      <c r="L27" s="17">
        <v>16.6</v>
      </c>
      <c r="M27" s="18">
        <v>566</v>
      </c>
      <c r="N27" s="9">
        <v>5.84</v>
      </c>
      <c r="O27" s="2">
        <f>G27*H27*100/N27</f>
        <v>72.6027397260274</v>
      </c>
      <c r="P27" s="2"/>
      <c r="Q27" s="21" t="s">
        <v>36</v>
      </c>
      <c r="R27" s="2" t="s">
        <v>53</v>
      </c>
    </row>
    <row r="28" spans="1:18" s="3" customFormat="1" ht="12.75">
      <c r="A28" s="7"/>
      <c r="B28" s="7"/>
      <c r="C28" s="7"/>
      <c r="D28" s="1"/>
      <c r="E28" s="6"/>
      <c r="F28" s="9"/>
      <c r="G28" s="9"/>
      <c r="H28" s="9"/>
      <c r="I28" s="2"/>
      <c r="J28" s="2"/>
      <c r="K28" s="16"/>
      <c r="L28" s="17"/>
      <c r="M28" s="18"/>
      <c r="N28" s="9"/>
      <c r="O28" s="2"/>
      <c r="P28" s="2"/>
      <c r="Q28" s="2"/>
      <c r="R28" s="2"/>
    </row>
    <row r="29" spans="1:18" s="3" customFormat="1" ht="15">
      <c r="A29" s="29">
        <v>-89.972</v>
      </c>
      <c r="B29" s="7">
        <v>355</v>
      </c>
      <c r="C29" s="7">
        <v>1.05</v>
      </c>
      <c r="D29" s="1">
        <f>B29/C29</f>
        <v>338.0952380952381</v>
      </c>
      <c r="E29" s="6">
        <f>ABS(A29)*10/D29</f>
        <v>2.6611436619718307</v>
      </c>
      <c r="F29" s="9">
        <v>210000</v>
      </c>
      <c r="G29" s="9">
        <v>1</v>
      </c>
      <c r="H29" s="9">
        <v>3</v>
      </c>
      <c r="I29" s="2">
        <f>PI()*SQRT(F29/D29)</f>
        <v>78.29607531473538</v>
      </c>
      <c r="J29" s="2">
        <f>G29*H29*100/I29</f>
        <v>3.831609678953343</v>
      </c>
      <c r="K29" s="16">
        <f>E29*J29^2</f>
        <v>39.0688694342932</v>
      </c>
      <c r="L29" s="17">
        <v>90.1</v>
      </c>
      <c r="M29" s="18">
        <v>192</v>
      </c>
      <c r="N29" s="9">
        <v>3.92</v>
      </c>
      <c r="O29" s="2">
        <f aca="true" t="shared" si="0" ref="O29:O36">G29*H29*100/N29</f>
        <v>76.53061224489797</v>
      </c>
      <c r="P29" s="2" t="s">
        <v>44</v>
      </c>
      <c r="Q29" s="2" t="s">
        <v>43</v>
      </c>
      <c r="R29" s="2"/>
    </row>
    <row r="30" spans="1:18" s="3" customFormat="1" ht="15">
      <c r="A30" s="29">
        <v>-98.94</v>
      </c>
      <c r="B30" s="7">
        <v>355</v>
      </c>
      <c r="C30" s="7">
        <v>1.05</v>
      </c>
      <c r="D30" s="1">
        <f>B30/C30</f>
        <v>338.0952380952381</v>
      </c>
      <c r="E30" s="6">
        <f>ABS(A30)*10/D30</f>
        <v>2.9263943661971834</v>
      </c>
      <c r="F30" s="9">
        <v>210000</v>
      </c>
      <c r="G30" s="9">
        <v>1</v>
      </c>
      <c r="H30" s="9">
        <v>4.24264</v>
      </c>
      <c r="I30" s="2">
        <f>PI()*SQRT(F30/D30)</f>
        <v>78.29607531473538</v>
      </c>
      <c r="J30" s="2">
        <f>G30*H30*100/I30</f>
        <v>5.41871349610487</v>
      </c>
      <c r="K30" s="16">
        <f>E30*J30^2</f>
        <v>85.92612567818898</v>
      </c>
      <c r="L30" s="17">
        <v>16.6</v>
      </c>
      <c r="M30" s="18">
        <v>566</v>
      </c>
      <c r="N30" s="9">
        <v>5.84</v>
      </c>
      <c r="O30" s="2">
        <f t="shared" si="0"/>
        <v>72.64794520547945</v>
      </c>
      <c r="P30" s="2" t="s">
        <v>44</v>
      </c>
      <c r="Q30" s="36" t="s">
        <v>36</v>
      </c>
      <c r="R30" s="37" t="s">
        <v>51</v>
      </c>
    </row>
    <row r="31" spans="1:18" s="3" customFormat="1" ht="15">
      <c r="A31" s="29"/>
      <c r="B31" s="7"/>
      <c r="C31" s="7"/>
      <c r="D31" s="1"/>
      <c r="E31" s="6"/>
      <c r="F31" s="9"/>
      <c r="G31" s="9"/>
      <c r="H31" s="9"/>
      <c r="I31" s="2"/>
      <c r="J31" s="2"/>
      <c r="K31" s="16"/>
      <c r="L31" s="17"/>
      <c r="M31" s="18"/>
      <c r="N31" s="9"/>
      <c r="O31" s="2"/>
      <c r="P31" s="2"/>
      <c r="Q31" s="21"/>
      <c r="R31" s="2"/>
    </row>
    <row r="32" spans="1:18" s="3" customFormat="1" ht="15">
      <c r="A32" s="29">
        <v>-110.02</v>
      </c>
      <c r="B32" s="7">
        <v>355</v>
      </c>
      <c r="C32" s="7">
        <v>1.05</v>
      </c>
      <c r="D32" s="1">
        <f>B32/C32</f>
        <v>338.0952380952381</v>
      </c>
      <c r="E32" s="6">
        <f>ABS(A32)*10/D32</f>
        <v>3.2541126760563386</v>
      </c>
      <c r="F32" s="9">
        <v>210000</v>
      </c>
      <c r="G32" s="9">
        <v>1</v>
      </c>
      <c r="H32" s="9">
        <v>3</v>
      </c>
      <c r="I32" s="2">
        <f>PI()*SQRT(F32/D32)</f>
        <v>78.29607531473538</v>
      </c>
      <c r="J32" s="2">
        <f>G32*H32*100/I32</f>
        <v>3.831609678953343</v>
      </c>
      <c r="K32" s="16">
        <f>E32*J32^2</f>
        <v>47.77438553284287</v>
      </c>
      <c r="L32" s="17">
        <v>90.1</v>
      </c>
      <c r="M32" s="18">
        <v>192</v>
      </c>
      <c r="N32" s="9">
        <v>3.92</v>
      </c>
      <c r="O32" s="2">
        <f>G32*H32*100/N32</f>
        <v>76.53061224489797</v>
      </c>
      <c r="P32" s="2"/>
      <c r="Q32" s="2" t="s">
        <v>43</v>
      </c>
      <c r="R32" s="2" t="s">
        <v>53</v>
      </c>
    </row>
    <row r="33" spans="1:18" s="3" customFormat="1" ht="15">
      <c r="A33" s="29">
        <v>-87.56</v>
      </c>
      <c r="B33" s="7">
        <v>355</v>
      </c>
      <c r="C33" s="7">
        <v>1.05</v>
      </c>
      <c r="D33" s="1">
        <f>B33/C33</f>
        <v>338.0952380952381</v>
      </c>
      <c r="E33" s="6">
        <f>ABS(A33)*10/D33</f>
        <v>2.589802816901409</v>
      </c>
      <c r="F33" s="9">
        <v>210000</v>
      </c>
      <c r="G33" s="9">
        <v>1</v>
      </c>
      <c r="H33" s="9">
        <v>4.24</v>
      </c>
      <c r="I33" s="2">
        <f>PI()*SQRT(F33/D33)</f>
        <v>78.29607531473538</v>
      </c>
      <c r="J33" s="2">
        <f>G33*H33*100/I33</f>
        <v>5.415341679587391</v>
      </c>
      <c r="K33" s="16">
        <f>E33*J33^2</f>
        <v>75.9483644854314</v>
      </c>
      <c r="L33" s="17">
        <v>16.6</v>
      </c>
      <c r="M33" s="18">
        <v>566</v>
      </c>
      <c r="N33" s="9">
        <v>5.84</v>
      </c>
      <c r="O33" s="2">
        <f>G33*H33*100/N33</f>
        <v>72.6027397260274</v>
      </c>
      <c r="P33" s="2"/>
      <c r="Q33" s="21" t="s">
        <v>36</v>
      </c>
      <c r="R33" s="2" t="s">
        <v>53</v>
      </c>
    </row>
    <row r="34" spans="1:18" s="3" customFormat="1" ht="12.75">
      <c r="A34" s="7"/>
      <c r="B34" s="7"/>
      <c r="C34" s="7"/>
      <c r="D34" s="1"/>
      <c r="E34" s="6"/>
      <c r="F34" s="9"/>
      <c r="G34" s="9"/>
      <c r="H34" s="9"/>
      <c r="I34" s="2"/>
      <c r="J34" s="2"/>
      <c r="K34" s="16"/>
      <c r="L34" s="17"/>
      <c r="M34" s="18"/>
      <c r="N34" s="9"/>
      <c r="O34" s="2"/>
      <c r="P34" s="2"/>
      <c r="Q34" s="2"/>
      <c r="R34" s="2"/>
    </row>
    <row r="35" spans="1:18" s="3" customFormat="1" ht="15">
      <c r="A35" s="30">
        <v>-39.858</v>
      </c>
      <c r="B35" s="7">
        <v>355</v>
      </c>
      <c r="C35" s="7">
        <v>1.05</v>
      </c>
      <c r="D35" s="1">
        <f>B35/C35</f>
        <v>338.0952380952381</v>
      </c>
      <c r="E35" s="6">
        <f>ABS(A35)*10/D35</f>
        <v>1.1788985915492958</v>
      </c>
      <c r="F35" s="9">
        <v>210000</v>
      </c>
      <c r="G35" s="9">
        <v>1</v>
      </c>
      <c r="H35" s="9">
        <v>3</v>
      </c>
      <c r="I35" s="2">
        <f>PI()*SQRT(F35/D35)</f>
        <v>78.29607531473538</v>
      </c>
      <c r="J35" s="2">
        <f>G35*H35*100/I35</f>
        <v>3.831609678953343</v>
      </c>
      <c r="K35" s="16">
        <f>E35*J35^2</f>
        <v>17.307684589784138</v>
      </c>
      <c r="L35" s="17">
        <v>90.1</v>
      </c>
      <c r="M35" s="18">
        <v>192</v>
      </c>
      <c r="N35" s="9">
        <v>3.92</v>
      </c>
      <c r="O35" s="2">
        <f t="shared" si="0"/>
        <v>76.53061224489797</v>
      </c>
      <c r="P35" s="2" t="s">
        <v>45</v>
      </c>
      <c r="Q35" s="2" t="s">
        <v>43</v>
      </c>
      <c r="R35" s="2"/>
    </row>
    <row r="36" spans="1:18" s="3" customFormat="1" ht="15">
      <c r="A36" s="30">
        <v>-39.919</v>
      </c>
      <c r="B36" s="7">
        <v>355</v>
      </c>
      <c r="C36" s="7">
        <v>1.05</v>
      </c>
      <c r="D36" s="1">
        <f>B36/C36</f>
        <v>338.0952380952381</v>
      </c>
      <c r="E36" s="6">
        <f>ABS(A36)*10/D36</f>
        <v>1.1807028169014084</v>
      </c>
      <c r="F36" s="9">
        <v>210000</v>
      </c>
      <c r="G36" s="9">
        <v>1</v>
      </c>
      <c r="H36" s="9">
        <v>4.24264</v>
      </c>
      <c r="I36" s="2">
        <f>PI()*SQRT(F36/D36)</f>
        <v>78.29607531473538</v>
      </c>
      <c r="J36" s="2">
        <f>G36*H36*100/I36</f>
        <v>5.41871349610487</v>
      </c>
      <c r="K36" s="16">
        <f>E36*J36^2</f>
        <v>34.66833445469604</v>
      </c>
      <c r="L36" s="17">
        <v>16.6</v>
      </c>
      <c r="M36" s="18">
        <v>566</v>
      </c>
      <c r="N36" s="9">
        <v>5.84</v>
      </c>
      <c r="O36" s="2">
        <f t="shared" si="0"/>
        <v>72.64794520547945</v>
      </c>
      <c r="P36" s="2" t="s">
        <v>45</v>
      </c>
      <c r="Q36" s="36" t="s">
        <v>36</v>
      </c>
      <c r="R36" s="37" t="s">
        <v>51</v>
      </c>
    </row>
    <row r="37" spans="1:18" s="3" customFormat="1" ht="12.75">
      <c r="A37" s="19"/>
      <c r="B37" s="7"/>
      <c r="C37" s="7"/>
      <c r="D37" s="1"/>
      <c r="E37" s="6"/>
      <c r="F37" s="9"/>
      <c r="G37" s="9"/>
      <c r="H37" s="9"/>
      <c r="I37" s="2"/>
      <c r="J37" s="2"/>
      <c r="K37" s="16"/>
      <c r="L37" s="17"/>
      <c r="M37" s="18"/>
      <c r="N37" s="9"/>
      <c r="O37" s="2"/>
      <c r="P37" s="2"/>
      <c r="Q37" s="2"/>
      <c r="R37" s="2"/>
    </row>
    <row r="38" spans="1:18" s="3" customFormat="1" ht="12.75">
      <c r="A38" s="19">
        <v>-18.401</v>
      </c>
      <c r="B38" s="7">
        <v>355</v>
      </c>
      <c r="C38" s="7">
        <v>1.05</v>
      </c>
      <c r="D38" s="1">
        <f>B38/C38</f>
        <v>338.0952380952381</v>
      </c>
      <c r="E38" s="6">
        <f>ABS(A38)*10/D38</f>
        <v>0.5442549295774648</v>
      </c>
      <c r="F38" s="9">
        <v>210000</v>
      </c>
      <c r="G38" s="9">
        <v>1</v>
      </c>
      <c r="H38" s="9">
        <v>3</v>
      </c>
      <c r="I38" s="2">
        <f>PI()*SQRT(F38/D38)</f>
        <v>78.29607531473538</v>
      </c>
      <c r="J38" s="2">
        <f>G38*H38*100/I38</f>
        <v>3.831609678953343</v>
      </c>
      <c r="K38" s="16">
        <f>E38*J38^2</f>
        <v>7.990333286582817</v>
      </c>
      <c r="L38" s="17">
        <v>90.1</v>
      </c>
      <c r="M38" s="18">
        <v>192</v>
      </c>
      <c r="N38" s="9">
        <v>3.92</v>
      </c>
      <c r="O38" s="2">
        <f>G38*H38*100/N38</f>
        <v>76.53061224489797</v>
      </c>
      <c r="P38" s="2"/>
      <c r="Q38" s="2" t="s">
        <v>43</v>
      </c>
      <c r="R38" s="2" t="s">
        <v>53</v>
      </c>
    </row>
    <row r="39" spans="1:18" s="3" customFormat="1" ht="12.75">
      <c r="A39" s="19">
        <v>-21.77</v>
      </c>
      <c r="B39" s="7">
        <v>355</v>
      </c>
      <c r="C39" s="7">
        <v>1.05</v>
      </c>
      <c r="D39" s="1">
        <f>B39/C39</f>
        <v>338.0952380952381</v>
      </c>
      <c r="E39" s="6">
        <f>ABS(A39)*10/D39</f>
        <v>0.6439014084507042</v>
      </c>
      <c r="F39" s="9">
        <v>210000</v>
      </c>
      <c r="G39" s="9">
        <v>1</v>
      </c>
      <c r="H39" s="9">
        <v>4.24</v>
      </c>
      <c r="I39" s="2">
        <f>PI()*SQRT(F39/D39)</f>
        <v>78.29607531473538</v>
      </c>
      <c r="J39" s="2">
        <f>G39*H39*100/I39</f>
        <v>5.415341679587391</v>
      </c>
      <c r="K39" s="16">
        <f>E39*J39^2</f>
        <v>18.88300473786936</v>
      </c>
      <c r="L39" s="17">
        <v>16.6</v>
      </c>
      <c r="M39" s="18">
        <v>566</v>
      </c>
      <c r="N39" s="9">
        <v>5.84</v>
      </c>
      <c r="O39" s="2">
        <f>G39*H39*100/N39</f>
        <v>72.6027397260274</v>
      </c>
      <c r="P39" s="2"/>
      <c r="Q39" s="21" t="s">
        <v>36</v>
      </c>
      <c r="R39" s="2" t="s">
        <v>53</v>
      </c>
    </row>
    <row r="40" spans="1:15" s="3" customFormat="1" ht="12.75">
      <c r="A40" s="31"/>
      <c r="B40" s="31"/>
      <c r="C40" s="39"/>
      <c r="D40" s="13"/>
      <c r="E40" s="13"/>
      <c r="F40" s="41"/>
      <c r="G40" s="41"/>
      <c r="H40" s="41"/>
      <c r="I40" s="41"/>
      <c r="J40" s="41"/>
      <c r="K40" s="42"/>
      <c r="L40" s="43"/>
      <c r="M40" s="42"/>
      <c r="N40" s="41"/>
      <c r="O40" s="41"/>
    </row>
    <row r="41" spans="1:15" s="3" customFormat="1" ht="12.75">
      <c r="A41" s="7"/>
      <c r="B41" s="7"/>
      <c r="C41" s="40"/>
      <c r="D41" s="13"/>
      <c r="E41" s="13"/>
      <c r="F41" s="41"/>
      <c r="G41" s="41"/>
      <c r="H41" s="41"/>
      <c r="I41" s="41"/>
      <c r="J41" s="41"/>
      <c r="K41" s="42"/>
      <c r="L41" s="43"/>
      <c r="M41" s="42"/>
      <c r="N41" s="41"/>
      <c r="O41" s="41"/>
    </row>
    <row r="42" spans="1:15" s="3" customFormat="1" ht="12.75">
      <c r="A42" s="7"/>
      <c r="B42" s="7"/>
      <c r="C42" s="40"/>
      <c r="D42" s="13"/>
      <c r="E42" s="13"/>
      <c r="F42" s="41"/>
      <c r="G42" s="41"/>
      <c r="H42" s="41"/>
      <c r="I42" s="41"/>
      <c r="J42" s="41"/>
      <c r="K42" s="42"/>
      <c r="L42" s="43"/>
      <c r="M42" s="42"/>
      <c r="N42" s="41"/>
      <c r="O42" s="41"/>
    </row>
    <row r="43" spans="1:15" s="3" customFormat="1" ht="12.75">
      <c r="A43" s="7"/>
      <c r="B43" s="7"/>
      <c r="C43" s="40"/>
      <c r="D43" s="13"/>
      <c r="E43" s="13"/>
      <c r="F43" s="41"/>
      <c r="G43" s="41"/>
      <c r="H43" s="41"/>
      <c r="I43" s="41"/>
      <c r="J43" s="41"/>
      <c r="K43" s="42"/>
      <c r="L43" s="43"/>
      <c r="M43" s="42"/>
      <c r="N43" s="41"/>
      <c r="O43" s="41"/>
    </row>
    <row r="44" spans="1:15" ht="12.75">
      <c r="A44" s="7"/>
      <c r="B44" s="7"/>
      <c r="C44" s="40"/>
      <c r="D44" s="13"/>
      <c r="E44" s="13"/>
      <c r="F44" s="41"/>
      <c r="G44" s="41"/>
      <c r="H44" s="41"/>
      <c r="I44" s="41"/>
      <c r="J44" s="41"/>
      <c r="K44" s="42"/>
      <c r="L44" s="43"/>
      <c r="M44" s="42"/>
      <c r="N44" s="41"/>
      <c r="O44" s="41"/>
    </row>
    <row r="45" spans="4:15" ht="12.75"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</sheetData>
  <sheetProtection/>
  <mergeCells count="3">
    <mergeCell ref="A1:E1"/>
    <mergeCell ref="F1:K1"/>
    <mergeCell ref="L1:O1"/>
  </mergeCells>
  <printOptions/>
  <pageMargins left="0.75" right="0.75" top="1" bottom="1" header="0.5" footer="0.5"/>
  <pageSetup fitToHeight="1" fitToWidth="1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Davide</cp:lastModifiedBy>
  <cp:lastPrinted>2021-12-20T21:42:59Z</cp:lastPrinted>
  <dcterms:created xsi:type="dcterms:W3CDTF">2010-04-15T07:05:20Z</dcterms:created>
  <dcterms:modified xsi:type="dcterms:W3CDTF">2021-12-20T23:56:17Z</dcterms:modified>
  <cp:category/>
  <cp:version/>
  <cp:contentType/>
  <cp:contentStatus/>
</cp:coreProperties>
</file>