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<sst xmlns="http://schemas.openxmlformats.org/spreadsheetml/2006/main" count="39" uniqueCount="24">
  <si>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Interasse (m)</t>
  </si>
  <si>
    <t>Q sol (KN/mq)</t>
  </si>
  <si>
    <t>Q perm (KN/mq)</t>
  </si>
  <si>
    <t>Q acc (KN/mq)</t>
  </si>
  <si>
    <t>Q tot (KN/m)</t>
  </si>
  <si>
    <t>Luce (m)</t>
  </si>
  <si>
    <t>M (Knm)</t>
  </si>
  <si>
    <t xml:space="preserve">Fmk (snerv) (N/mmq) </t>
  </si>
  <si>
    <t>Sig_amm</t>
  </si>
  <si>
    <t>Base (cm)</t>
  </si>
  <si>
    <t>Altezza (cm)</t>
  </si>
  <si>
    <t>Interasse (m) (h1+h2)/2</t>
  </si>
  <si>
    <t xml:space="preserve">Fy (snerv) (N/mmq) </t>
  </si>
  <si>
    <t>Wx (cm^3)</t>
  </si>
  <si>
    <t>Sig_fa</t>
  </si>
  <si>
    <t>rck (N/mmq) RES CUBICA</t>
  </si>
  <si>
    <t>sig_ca (N/mmq)</t>
  </si>
  <si>
    <t>Alpha</t>
  </si>
  <si>
    <t xml:space="preserve">r </t>
  </si>
  <si>
    <t>b (cm)</t>
  </si>
  <si>
    <t>h (cm)</t>
  </si>
  <si>
    <t>Delta</t>
  </si>
  <si>
    <t>H (cm)</t>
  </si>
  <si>
    <t>H/l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</si>
</sst>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3" borderId="0" xfId="0" applyFill="1" applyAlignment="1">
      <alignment/>
    </xf>
    <xf numFmtId="164" fontId="1" fillId="4" borderId="4" xfId="0" applyFont="1" applyFill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2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" fillId="8" borderId="4" xfId="0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1" fillId="9" borderId="4" xfId="0" applyFont="1" applyFill="1" applyBorder="1" applyAlignment="1">
      <alignment horizontal="center" vertical="center"/>
    </xf>
    <xf numFmtId="164" fontId="1" fillId="9" borderId="4" xfId="0" applyFont="1" applyFill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10" borderId="4" xfId="0" applyFont="1" applyFill="1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581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BB917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L26" sqref="L26"/>
    </sheetView>
  </sheetViews>
  <sheetFormatPr defaultColWidth="12.57421875" defaultRowHeight="12.75"/>
  <cols>
    <col min="1" max="1" width="16.57421875" style="0" customWidth="1"/>
    <col min="2" max="2" width="16.140625" style="0" customWidth="1"/>
    <col min="3" max="3" width="15.8515625" style="0" customWidth="1"/>
    <col min="4" max="4" width="16.140625" style="0" customWidth="1"/>
    <col min="5" max="5" width="14.00390625" style="0" customWidth="1"/>
    <col min="6" max="6" width="12.28125" style="0" customWidth="1"/>
    <col min="7" max="7" width="12.7109375" style="0" customWidth="1"/>
    <col min="8" max="8" width="19.00390625" style="0" customWidth="1"/>
    <col min="9" max="9" width="14.8515625" style="0" customWidth="1"/>
    <col min="10" max="10" width="12.421875" style="0" customWidth="1"/>
    <col min="11" max="11" width="17.57421875" style="0" customWidth="1"/>
    <col min="12" max="16384" width="11.57421875" style="0" customWidth="1"/>
  </cols>
  <sheetData>
    <row r="1" spans="1:11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ht="13.5">
      <c r="A2" s="4"/>
    </row>
    <row r="3" spans="1:11" ht="13.5">
      <c r="A3" s="5">
        <v>5</v>
      </c>
      <c r="B3" s="5">
        <v>0.5</v>
      </c>
      <c r="C3" s="5">
        <v>2.5</v>
      </c>
      <c r="D3" s="5">
        <v>2</v>
      </c>
      <c r="E3" s="6">
        <f>SUM(B3:D3)*A3</f>
        <v>25</v>
      </c>
      <c r="F3" s="5">
        <v>6</v>
      </c>
      <c r="G3" s="6">
        <f>(E3*(F3^2))/8</f>
        <v>112.5</v>
      </c>
      <c r="H3" s="5">
        <v>24</v>
      </c>
      <c r="I3" s="7">
        <f>H3/1.35</f>
        <v>17.777777777777775</v>
      </c>
      <c r="J3" s="5">
        <v>20</v>
      </c>
      <c r="K3" s="8">
        <f>((6*G3*10^3)/(J3*I3))^0.5</f>
        <v>43.57106264483345</v>
      </c>
    </row>
    <row r="4" spans="1:11" ht="13.5">
      <c r="A4" s="5">
        <v>5</v>
      </c>
      <c r="B4" s="5">
        <v>0.5</v>
      </c>
      <c r="C4" s="5">
        <v>3</v>
      </c>
      <c r="D4" s="5">
        <v>3</v>
      </c>
      <c r="E4" s="6">
        <f>SUM(B4:D4)*A4</f>
        <v>32.5</v>
      </c>
      <c r="F4" s="5">
        <v>6</v>
      </c>
      <c r="G4" s="6">
        <f>(E4*(F4^2))/8</f>
        <v>146.25</v>
      </c>
      <c r="H4" s="5">
        <v>28</v>
      </c>
      <c r="I4" s="7">
        <f>H4/1.35</f>
        <v>20.74074074074074</v>
      </c>
      <c r="J4" s="5">
        <v>30</v>
      </c>
      <c r="K4" s="8">
        <f>((6*G4*10^3)/(J4*I4))^0.5</f>
        <v>37.55353321783261</v>
      </c>
    </row>
    <row r="5" spans="1:11" ht="13.5">
      <c r="A5" s="5">
        <v>5</v>
      </c>
      <c r="B5" s="5">
        <f>0.5</f>
        <v>0.5</v>
      </c>
      <c r="C5" s="5">
        <v>3</v>
      </c>
      <c r="D5" s="5">
        <v>3</v>
      </c>
      <c r="E5" s="6">
        <f>SUM(B5:D5)*A5</f>
        <v>32.5</v>
      </c>
      <c r="F5" s="5">
        <v>6</v>
      </c>
      <c r="G5" s="6">
        <f>(E5*(F5^2))/8</f>
        <v>146.25</v>
      </c>
      <c r="H5" s="5">
        <v>36</v>
      </c>
      <c r="I5" s="7">
        <f>H5/1.35</f>
        <v>26.666666666666664</v>
      </c>
      <c r="J5" s="5">
        <v>30</v>
      </c>
      <c r="K5" s="8">
        <f>((6*G5*10^3)/(J5*I5))^0.5</f>
        <v>33.11910324872943</v>
      </c>
    </row>
    <row r="6" spans="1:11" ht="13.5">
      <c r="A6" s="5">
        <v>5</v>
      </c>
      <c r="B6" s="5">
        <f>0.5</f>
        <v>0.5</v>
      </c>
      <c r="C6" s="5">
        <v>2.5</v>
      </c>
      <c r="D6" s="5">
        <v>2</v>
      </c>
      <c r="E6" s="6">
        <f>SUM(B6:D6)*A6</f>
        <v>25</v>
      </c>
      <c r="F6" s="5">
        <v>7</v>
      </c>
      <c r="G6" s="6">
        <f>(E6*(F6^2))/8</f>
        <v>153.125</v>
      </c>
      <c r="H6" s="5">
        <v>24</v>
      </c>
      <c r="I6" s="7">
        <f>H6/1.35</f>
        <v>17.777777777777775</v>
      </c>
      <c r="J6" s="5">
        <v>20</v>
      </c>
      <c r="K6" s="8">
        <f>((6*G6*10^3)/(J6*I6))^0.5</f>
        <v>50.83290641897235</v>
      </c>
    </row>
    <row r="7" spans="1:11" ht="13.5">
      <c r="A7" s="5">
        <v>5</v>
      </c>
      <c r="B7" s="5">
        <f>0.5</f>
        <v>0.5</v>
      </c>
      <c r="C7" s="5">
        <v>3</v>
      </c>
      <c r="D7" s="5">
        <v>3</v>
      </c>
      <c r="E7" s="6">
        <f>SUM(B7:D7)*A7</f>
        <v>32.5</v>
      </c>
      <c r="F7" s="5">
        <v>7</v>
      </c>
      <c r="G7" s="6">
        <f>(E7*(F7^2))/8</f>
        <v>199.0625</v>
      </c>
      <c r="H7" s="5">
        <v>28</v>
      </c>
      <c r="I7" s="7">
        <f>H7/1.35</f>
        <v>20.74074074074074</v>
      </c>
      <c r="J7" s="5">
        <v>30</v>
      </c>
      <c r="K7" s="8">
        <f>((6*G7*10^3)/(J7*I7))^0.5</f>
        <v>43.81245542080471</v>
      </c>
    </row>
    <row r="8" spans="1:11" ht="13.5">
      <c r="A8" s="5">
        <v>5</v>
      </c>
      <c r="B8" s="5">
        <f>0.5</f>
        <v>0.5</v>
      </c>
      <c r="C8" s="5">
        <v>3</v>
      </c>
      <c r="D8" s="5">
        <v>3</v>
      </c>
      <c r="E8" s="6">
        <f>SUM(B8:D8)*A8</f>
        <v>32.5</v>
      </c>
      <c r="F8" s="5">
        <v>7</v>
      </c>
      <c r="G8" s="6">
        <f>(E8*(F8^2))/8</f>
        <v>199.0625</v>
      </c>
      <c r="H8" s="5">
        <v>36</v>
      </c>
      <c r="I8" s="7">
        <f>H8/1.35</f>
        <v>26.666666666666664</v>
      </c>
      <c r="J8" s="5">
        <v>30</v>
      </c>
      <c r="K8" s="8">
        <f>((6*G8*10^3)/(J8*I8))^0.5</f>
        <v>38.63895379018433</v>
      </c>
    </row>
    <row r="9" spans="1:11" ht="13.5">
      <c r="A9" s="5">
        <v>5</v>
      </c>
      <c r="B9" s="5">
        <f>0.5</f>
        <v>0.5</v>
      </c>
      <c r="C9" s="5">
        <v>2.5</v>
      </c>
      <c r="D9" s="5">
        <v>2</v>
      </c>
      <c r="E9" s="6">
        <f>SUM(B9:D9)*A9</f>
        <v>25</v>
      </c>
      <c r="F9" s="5">
        <v>8</v>
      </c>
      <c r="G9" s="6">
        <f>(E9*(F9^2))/8</f>
        <v>200</v>
      </c>
      <c r="H9" s="5">
        <v>24</v>
      </c>
      <c r="I9" s="7">
        <f>H9/1.35</f>
        <v>17.777777777777775</v>
      </c>
      <c r="J9" s="5">
        <v>20</v>
      </c>
      <c r="K9" s="8">
        <f>((6*G9*10^3)/(J9*I9))^0.5</f>
        <v>58.09475019311126</v>
      </c>
    </row>
    <row r="10" spans="1:11" ht="13.5">
      <c r="A10" s="5">
        <v>5</v>
      </c>
      <c r="B10" s="5">
        <f>0.5</f>
        <v>0.5</v>
      </c>
      <c r="C10" s="5">
        <v>3</v>
      </c>
      <c r="D10" s="5">
        <v>3</v>
      </c>
      <c r="E10" s="6">
        <f>SUM(B10:D10)*A10</f>
        <v>32.5</v>
      </c>
      <c r="F10" s="5">
        <v>8</v>
      </c>
      <c r="G10" s="6">
        <f>(E10*(F10^2))/8</f>
        <v>260</v>
      </c>
      <c r="H10" s="5">
        <v>28</v>
      </c>
      <c r="I10" s="7">
        <f>H10/1.35</f>
        <v>20.74074074074074</v>
      </c>
      <c r="J10" s="5">
        <v>30</v>
      </c>
      <c r="K10" s="8">
        <f>((6*G10*10^3)/(J10*I10))^0.5</f>
        <v>50.07137762377681</v>
      </c>
    </row>
    <row r="11" spans="1:11" ht="13.5">
      <c r="A11" s="5">
        <v>5</v>
      </c>
      <c r="B11" s="5">
        <f>0.5</f>
        <v>0.5</v>
      </c>
      <c r="C11" s="5">
        <v>3</v>
      </c>
      <c r="D11" s="5">
        <v>4</v>
      </c>
      <c r="E11" s="6">
        <f>SUM(B11:D11)*A11</f>
        <v>37.5</v>
      </c>
      <c r="F11" s="5">
        <v>8</v>
      </c>
      <c r="G11" s="6">
        <f>(E11*(F11^2))/8</f>
        <v>300</v>
      </c>
      <c r="H11" s="5">
        <v>36</v>
      </c>
      <c r="I11" s="7">
        <f>H11/1.35</f>
        <v>26.666666666666664</v>
      </c>
      <c r="J11" s="5">
        <v>30</v>
      </c>
      <c r="K11" s="8">
        <f>((6*G11*10^3)/(J11*I11))^0.5</f>
        <v>47.434164902525694</v>
      </c>
    </row>
    <row r="12" spans="1:11" ht="13.5">
      <c r="A12" s="5">
        <v>5</v>
      </c>
      <c r="B12" s="5">
        <f>0.5</f>
        <v>0.5</v>
      </c>
      <c r="C12" s="5">
        <v>2.5</v>
      </c>
      <c r="D12" s="5">
        <v>2</v>
      </c>
      <c r="E12" s="6">
        <f>SUM(B12:D12)*A12</f>
        <v>25</v>
      </c>
      <c r="F12" s="5">
        <v>9</v>
      </c>
      <c r="G12" s="6">
        <f>(E12*(F12^2))/8</f>
        <v>253.125</v>
      </c>
      <c r="H12" s="5">
        <v>24</v>
      </c>
      <c r="I12" s="7">
        <f>H12/1.35</f>
        <v>17.777777777777775</v>
      </c>
      <c r="J12" s="5">
        <v>30</v>
      </c>
      <c r="K12" s="8">
        <f>((6*G12*10^3)/(J12*I12))^0.5</f>
        <v>53.36343551534141</v>
      </c>
    </row>
    <row r="13" spans="1:11" ht="13.5">
      <c r="A13" s="5">
        <v>5</v>
      </c>
      <c r="B13" s="5">
        <f>0.5</f>
        <v>0.5</v>
      </c>
      <c r="C13" s="5">
        <v>3</v>
      </c>
      <c r="D13" s="5">
        <v>3</v>
      </c>
      <c r="E13" s="6">
        <f>SUM(B13:D13)*A13</f>
        <v>32.5</v>
      </c>
      <c r="F13" s="5">
        <v>9</v>
      </c>
      <c r="G13" s="6">
        <f>(E13*(F13^2))/8</f>
        <v>329.0625</v>
      </c>
      <c r="H13" s="5">
        <v>28</v>
      </c>
      <c r="I13" s="7">
        <f>H13/1.35</f>
        <v>20.74074074074074</v>
      </c>
      <c r="J13" s="5">
        <v>40</v>
      </c>
      <c r="K13" s="8">
        <f>((6*G13*10^3)/(J13*I13))^0.5</f>
        <v>48.78347065275872</v>
      </c>
    </row>
    <row r="14" spans="1:11" ht="13.5">
      <c r="A14" s="5">
        <v>5</v>
      </c>
      <c r="B14" s="5">
        <f>0.5</f>
        <v>0.5</v>
      </c>
      <c r="C14" s="5">
        <v>4</v>
      </c>
      <c r="D14" s="5">
        <v>4</v>
      </c>
      <c r="E14" s="6">
        <f>SUM(B14:D14)*A14</f>
        <v>42.5</v>
      </c>
      <c r="F14" s="5">
        <v>9</v>
      </c>
      <c r="G14" s="6">
        <f>(E14*(F14^2))/8</f>
        <v>430.3125</v>
      </c>
      <c r="H14" s="5">
        <v>36</v>
      </c>
      <c r="I14" s="7">
        <f>H14/1.35</f>
        <v>26.666666666666664</v>
      </c>
      <c r="J14" s="5">
        <v>50</v>
      </c>
      <c r="K14" s="8">
        <f>((6*G14*10^3)/(J14*I14))^0.5</f>
        <v>44.00461623511788</v>
      </c>
    </row>
    <row r="15" spans="1:11" ht="13.5">
      <c r="A15" s="5">
        <v>8</v>
      </c>
      <c r="B15" s="5">
        <f>0.5</f>
        <v>0.5</v>
      </c>
      <c r="C15" s="5">
        <v>2.5</v>
      </c>
      <c r="D15" s="5">
        <v>2</v>
      </c>
      <c r="E15" s="6">
        <f>SUM(B15:D15)*A15</f>
        <v>40</v>
      </c>
      <c r="F15" s="5">
        <v>6</v>
      </c>
      <c r="G15" s="6">
        <f>(E15*(F15^2))/8</f>
        <v>180</v>
      </c>
      <c r="H15" s="5">
        <v>24</v>
      </c>
      <c r="I15" s="7">
        <f>H15/1.35</f>
        <v>17.777777777777775</v>
      </c>
      <c r="J15" s="5">
        <v>30</v>
      </c>
      <c r="K15" s="8">
        <f>((6*G15*10^3)/(J15*I15))^0.5</f>
        <v>45</v>
      </c>
    </row>
    <row r="16" spans="1:11" ht="13.5">
      <c r="A16" s="5">
        <v>8</v>
      </c>
      <c r="B16" s="5">
        <f>0.5</f>
        <v>0.5</v>
      </c>
      <c r="C16" s="5">
        <v>3</v>
      </c>
      <c r="D16" s="5">
        <v>3</v>
      </c>
      <c r="E16" s="6">
        <f>SUM(B16:D16)*A16</f>
        <v>52</v>
      </c>
      <c r="F16" s="5">
        <v>6</v>
      </c>
      <c r="G16" s="6">
        <f>(E16*(F16^2))/8</f>
        <v>234</v>
      </c>
      <c r="H16" s="5">
        <v>28</v>
      </c>
      <c r="I16" s="7">
        <f>H16/1.35</f>
        <v>20.74074074074074</v>
      </c>
      <c r="J16" s="5">
        <v>40</v>
      </c>
      <c r="K16" s="8">
        <f>((6*G16*10^3)/(J16*I16))^0.5</f>
        <v>41.137834514852976</v>
      </c>
    </row>
    <row r="17" spans="1:11" ht="13.5">
      <c r="A17" s="5">
        <v>8</v>
      </c>
      <c r="B17" s="5">
        <f>0.5</f>
        <v>0.5</v>
      </c>
      <c r="C17" s="5">
        <v>4</v>
      </c>
      <c r="D17" s="5">
        <v>4</v>
      </c>
      <c r="E17" s="6">
        <f>SUM(B17:D17)*A17</f>
        <v>68</v>
      </c>
      <c r="F17" s="5">
        <v>6</v>
      </c>
      <c r="G17" s="6">
        <f>(E17*(F17^2))/8</f>
        <v>306</v>
      </c>
      <c r="H17" s="5">
        <v>36</v>
      </c>
      <c r="I17" s="7">
        <f>H17/1.35</f>
        <v>26.666666666666664</v>
      </c>
      <c r="J17" s="5">
        <v>50</v>
      </c>
      <c r="K17" s="8">
        <f>((6*G17*10^3)/(J17*I17))^0.5</f>
        <v>37.107950630558946</v>
      </c>
    </row>
    <row r="18" spans="1:11" ht="13.5">
      <c r="A18" s="5">
        <v>8</v>
      </c>
      <c r="B18" s="5">
        <f>0.5</f>
        <v>0.5</v>
      </c>
      <c r="C18" s="5">
        <v>2.5</v>
      </c>
      <c r="D18" s="5">
        <v>3</v>
      </c>
      <c r="E18" s="6">
        <f>SUM(B18:D18)*A18</f>
        <v>48</v>
      </c>
      <c r="F18" s="5">
        <v>7</v>
      </c>
      <c r="G18" s="6">
        <f>(E18*(F18^2))/8</f>
        <v>294</v>
      </c>
      <c r="H18" s="5">
        <v>24</v>
      </c>
      <c r="I18" s="7">
        <f>H18/1.35</f>
        <v>17.777777777777775</v>
      </c>
      <c r="J18" s="5">
        <v>30</v>
      </c>
      <c r="K18" s="8">
        <f>((6*G18*10^3)/(J18*I18))^0.5</f>
        <v>57.510868538042445</v>
      </c>
    </row>
    <row r="19" spans="1:11" ht="13.5">
      <c r="A19" s="5">
        <v>8</v>
      </c>
      <c r="B19" s="5">
        <f>0.5</f>
        <v>0.5</v>
      </c>
      <c r="C19" s="5">
        <v>3</v>
      </c>
      <c r="D19" s="5">
        <v>3</v>
      </c>
      <c r="E19" s="6">
        <f>SUM(B19:D19)*A19</f>
        <v>52</v>
      </c>
      <c r="F19" s="5">
        <v>7</v>
      </c>
      <c r="G19" s="6">
        <f>(E19*(F19^2))/8</f>
        <v>318.5</v>
      </c>
      <c r="H19" s="5">
        <v>28</v>
      </c>
      <c r="I19" s="7">
        <f>H19/1.35</f>
        <v>20.74074074074074</v>
      </c>
      <c r="J19" s="5">
        <v>40</v>
      </c>
      <c r="K19" s="8">
        <f>((6*G19*10^3)/(J19*I19))^0.5</f>
        <v>47.99414026732847</v>
      </c>
    </row>
    <row r="20" spans="1:11" ht="13.5">
      <c r="A20" s="5">
        <v>8</v>
      </c>
      <c r="B20" s="5">
        <f>0.5</f>
        <v>0.5</v>
      </c>
      <c r="C20" s="5">
        <v>4</v>
      </c>
      <c r="D20" s="5">
        <v>4</v>
      </c>
      <c r="E20" s="6">
        <f>SUM(B20:D20)*A20</f>
        <v>68</v>
      </c>
      <c r="F20" s="5">
        <v>7</v>
      </c>
      <c r="G20" s="6">
        <f>(E20*(F20^2))/8</f>
        <v>416.5</v>
      </c>
      <c r="H20" s="5">
        <v>36</v>
      </c>
      <c r="I20" s="7">
        <f>H20/1.35</f>
        <v>26.666666666666664</v>
      </c>
      <c r="J20" s="5">
        <v>50</v>
      </c>
      <c r="K20" s="8">
        <f>((6*G20*10^3)/(J20*I20))^0.5</f>
        <v>43.292609068985435</v>
      </c>
    </row>
    <row r="21" spans="1:11" ht="13.5">
      <c r="A21" s="5">
        <v>8</v>
      </c>
      <c r="B21" s="5">
        <f>0.5</f>
        <v>0.5</v>
      </c>
      <c r="C21" s="5">
        <v>2.5</v>
      </c>
      <c r="D21" s="5">
        <v>3</v>
      </c>
      <c r="E21" s="6">
        <f>SUM(B21:D21)*A21</f>
        <v>48</v>
      </c>
      <c r="F21" s="5">
        <v>8</v>
      </c>
      <c r="G21" s="6">
        <f>(E21*(F21^2))/8</f>
        <v>384</v>
      </c>
      <c r="H21" s="5">
        <v>24</v>
      </c>
      <c r="I21" s="7">
        <f>H21/1.35</f>
        <v>17.777777777777775</v>
      </c>
      <c r="J21" s="5">
        <v>30</v>
      </c>
      <c r="K21" s="8">
        <f>((6*G21*10^3)/(J21*I21))^0.5</f>
        <v>65.72670690061994</v>
      </c>
    </row>
    <row r="22" spans="1:11" ht="13.5">
      <c r="A22" s="5">
        <v>9</v>
      </c>
      <c r="B22" s="5">
        <f>0.5</f>
        <v>0.5</v>
      </c>
      <c r="C22" s="5">
        <v>3</v>
      </c>
      <c r="D22" s="5">
        <v>3</v>
      </c>
      <c r="E22" s="6">
        <f>SUM(B22:D22)*A22</f>
        <v>58.5</v>
      </c>
      <c r="F22" s="5">
        <v>8</v>
      </c>
      <c r="G22" s="6">
        <f>(E22*(F22^2))/8</f>
        <v>468</v>
      </c>
      <c r="H22" s="5">
        <v>28</v>
      </c>
      <c r="I22" s="7">
        <f>H22/1.35</f>
        <v>20.74074074074074</v>
      </c>
      <c r="J22" s="5">
        <v>40</v>
      </c>
      <c r="K22" s="8">
        <f>((6*G22*10^3)/(J22*I22))^0.5</f>
        <v>58.17768349756509</v>
      </c>
    </row>
    <row r="23" spans="1:11" ht="13.5">
      <c r="A23" s="5">
        <v>9</v>
      </c>
      <c r="B23" s="5">
        <f>0.5</f>
        <v>0.5</v>
      </c>
      <c r="C23" s="5">
        <v>4</v>
      </c>
      <c r="D23" s="5">
        <v>4</v>
      </c>
      <c r="E23" s="6">
        <f>SUM(B23:D23)*A23</f>
        <v>76.5</v>
      </c>
      <c r="F23" s="5">
        <v>8</v>
      </c>
      <c r="G23" s="6">
        <f>(E23*(F23^2))/8</f>
        <v>612</v>
      </c>
      <c r="H23" s="5">
        <v>36</v>
      </c>
      <c r="I23" s="7">
        <f>H23/1.35</f>
        <v>26.666666666666664</v>
      </c>
      <c r="J23" s="5">
        <v>50</v>
      </c>
      <c r="K23" s="8">
        <f>((6*G23*10^3)/(J23*I23))^0.5</f>
        <v>52.478567053607705</v>
      </c>
    </row>
    <row r="24" spans="1:11" ht="13.5">
      <c r="A24" s="5">
        <v>9</v>
      </c>
      <c r="B24" s="5">
        <f>0.5</f>
        <v>0.5</v>
      </c>
      <c r="C24" s="5">
        <v>2.5</v>
      </c>
      <c r="D24" s="5">
        <v>3</v>
      </c>
      <c r="E24" s="6">
        <f>SUM(B24:D24)*A24</f>
        <v>54</v>
      </c>
      <c r="F24" s="5">
        <v>9</v>
      </c>
      <c r="G24" s="6">
        <f>(E24*(F24^2))/8</f>
        <v>546.75</v>
      </c>
      <c r="H24" s="5">
        <v>24</v>
      </c>
      <c r="I24" s="7">
        <f>H24/1.35</f>
        <v>17.777777777777775</v>
      </c>
      <c r="J24" s="5">
        <v>30</v>
      </c>
      <c r="K24" s="8">
        <f>((6*G24*10^3)/(J24*I24))^0.5</f>
        <v>78.4279127607002</v>
      </c>
    </row>
    <row r="25" spans="1:11" ht="13.5">
      <c r="A25" s="5">
        <v>9</v>
      </c>
      <c r="B25" s="5">
        <f>0.5</f>
        <v>0.5</v>
      </c>
      <c r="C25" s="5">
        <v>3</v>
      </c>
      <c r="D25" s="5">
        <v>3</v>
      </c>
      <c r="E25" s="6">
        <f>SUM(B25:D25)*A25</f>
        <v>58.5</v>
      </c>
      <c r="F25" s="5">
        <v>9</v>
      </c>
      <c r="G25" s="6">
        <f>(E25*(F25^2))/8</f>
        <v>592.3125</v>
      </c>
      <c r="H25" s="5">
        <v>28</v>
      </c>
      <c r="I25" s="7">
        <f>H25/1.35</f>
        <v>20.74074074074074</v>
      </c>
      <c r="J25" s="5">
        <v>40</v>
      </c>
      <c r="K25" s="8">
        <f>((6*G25*10^3)/(J25*I25))^0.5</f>
        <v>65.44989393476072</v>
      </c>
    </row>
    <row r="26" spans="1:11" ht="13.5">
      <c r="A26" s="5">
        <v>9</v>
      </c>
      <c r="B26" s="5">
        <f>0.5</f>
        <v>0.5</v>
      </c>
      <c r="C26" s="5">
        <v>4</v>
      </c>
      <c r="D26" s="5">
        <v>4</v>
      </c>
      <c r="E26" s="6">
        <f>SUM(B26:D26)*A26</f>
        <v>76.5</v>
      </c>
      <c r="F26" s="5">
        <v>9</v>
      </c>
      <c r="G26" s="6">
        <f>(E26*(F26^2))/8</f>
        <v>774.5625</v>
      </c>
      <c r="H26" s="5">
        <v>36</v>
      </c>
      <c r="I26" s="7">
        <f>H26/1.35</f>
        <v>26.666666666666664</v>
      </c>
      <c r="J26" s="5">
        <v>50</v>
      </c>
      <c r="K26" s="8">
        <f>((6*G26*10^3)/(J26*I26))^0.5</f>
        <v>59.03838793530867</v>
      </c>
    </row>
  </sheetData>
  <sheetProtection selectLockedCells="1" selectUnlockedCells="1"/>
  <printOptions/>
  <pageMargins left="0.44930555555555557" right="0.44930555555555557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26" sqref="K26"/>
    </sheetView>
  </sheetViews>
  <sheetFormatPr defaultColWidth="12.57421875" defaultRowHeight="12.75"/>
  <cols>
    <col min="1" max="1" width="21.7109375" style="0" customWidth="1"/>
    <col min="2" max="2" width="14.28125" style="0" customWidth="1"/>
    <col min="3" max="3" width="15.00390625" style="0" customWidth="1"/>
    <col min="4" max="4" width="13.00390625" style="0" customWidth="1"/>
    <col min="5" max="6" width="11.57421875" style="0" customWidth="1"/>
    <col min="7" max="7" width="16.00390625" style="0" customWidth="1"/>
    <col min="8" max="8" width="18.7109375" style="0" customWidth="1"/>
    <col min="9" max="9" width="18.140625" style="0" customWidth="1"/>
    <col min="10" max="10" width="21.57421875" style="0" customWidth="1"/>
    <col min="11" max="16384" width="11.57421875" style="0" customWidth="1"/>
  </cols>
  <sheetData>
    <row r="1" spans="1:10" ht="13.5">
      <c r="A1" s="9" t="s">
        <v>11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12</v>
      </c>
      <c r="I1" s="10" t="s">
        <v>8</v>
      </c>
      <c r="J1" s="11" t="s">
        <v>13</v>
      </c>
    </row>
    <row r="2" ht="13.5">
      <c r="A2" s="4"/>
    </row>
    <row r="3" spans="1:10" ht="13.5">
      <c r="A3" s="12">
        <v>5</v>
      </c>
      <c r="B3" s="12">
        <v>1.5</v>
      </c>
      <c r="C3" s="12">
        <v>2.5</v>
      </c>
      <c r="D3" s="12">
        <v>2</v>
      </c>
      <c r="E3" s="6">
        <f>SUM(B3:D3)*A3</f>
        <v>30</v>
      </c>
      <c r="F3" s="12">
        <v>6</v>
      </c>
      <c r="G3" s="6">
        <f>(E3*(F3^2))/8</f>
        <v>135</v>
      </c>
      <c r="H3" s="12">
        <f>235</f>
        <v>235</v>
      </c>
      <c r="I3" s="7">
        <f>H3/1.15</f>
        <v>204.34782608695653</v>
      </c>
      <c r="J3" s="13">
        <f>G3*10^3/I3</f>
        <v>660.6382978723404</v>
      </c>
    </row>
    <row r="4" spans="1:10" ht="13.5">
      <c r="A4" s="12">
        <v>5</v>
      </c>
      <c r="B4" s="12">
        <v>1.5</v>
      </c>
      <c r="C4" s="12">
        <v>3</v>
      </c>
      <c r="D4" s="12">
        <v>2</v>
      </c>
      <c r="E4" s="6">
        <f>SUM(B4:D4)*A4</f>
        <v>32.5</v>
      </c>
      <c r="F4" s="12">
        <v>6</v>
      </c>
      <c r="G4" s="6">
        <f>(E4*(F4^2))/8</f>
        <v>146.25</v>
      </c>
      <c r="H4" s="12">
        <f>235</f>
        <v>235</v>
      </c>
      <c r="I4" s="7">
        <f>H4/1.35</f>
        <v>174.07407407407408</v>
      </c>
      <c r="J4" s="13">
        <f>G4*10^3/I4</f>
        <v>840.1595744680851</v>
      </c>
    </row>
    <row r="5" spans="1:10" ht="13.5">
      <c r="A5" s="12">
        <v>8</v>
      </c>
      <c r="B5" s="12">
        <f>1.5</f>
        <v>1.5</v>
      </c>
      <c r="C5" s="12">
        <v>3</v>
      </c>
      <c r="D5" s="12">
        <v>3</v>
      </c>
      <c r="E5" s="6">
        <f>SUM(B5:D5)*A5</f>
        <v>60</v>
      </c>
      <c r="F5" s="12">
        <v>6</v>
      </c>
      <c r="G5" s="6">
        <f>(E5*(F5^2))/8</f>
        <v>270</v>
      </c>
      <c r="H5" s="12">
        <f>235</f>
        <v>235</v>
      </c>
      <c r="I5" s="7">
        <f>H5/1.15</f>
        <v>204.34782608695653</v>
      </c>
      <c r="J5" s="13">
        <f>G5*10^3/I5</f>
        <v>1321.276595744681</v>
      </c>
    </row>
    <row r="6" spans="1:10" ht="13.5">
      <c r="A6" s="12">
        <v>8</v>
      </c>
      <c r="B6" s="12">
        <f>1.5</f>
        <v>1.5</v>
      </c>
      <c r="C6" s="12">
        <v>2.5</v>
      </c>
      <c r="D6" s="12">
        <v>4</v>
      </c>
      <c r="E6" s="6">
        <f>SUM(B6:D6)*A6</f>
        <v>64</v>
      </c>
      <c r="F6" s="12">
        <v>6</v>
      </c>
      <c r="G6" s="6">
        <f>(E6*(F6^2))/8</f>
        <v>288</v>
      </c>
      <c r="H6" s="12">
        <f>235</f>
        <v>235</v>
      </c>
      <c r="I6" s="7">
        <f>H6/1.35</f>
        <v>174.07407407407408</v>
      </c>
      <c r="J6" s="13">
        <f>G6*10^3/I6</f>
        <v>1654.468085106383</v>
      </c>
    </row>
    <row r="7" spans="1:10" ht="13.5">
      <c r="A7" s="12">
        <v>5</v>
      </c>
      <c r="B7" s="12">
        <f>1.5</f>
        <v>1.5</v>
      </c>
      <c r="C7" s="12">
        <v>3</v>
      </c>
      <c r="D7" s="12">
        <v>2</v>
      </c>
      <c r="E7" s="6">
        <f>SUM(B7:D7)*A7</f>
        <v>32.5</v>
      </c>
      <c r="F7" s="12">
        <v>7</v>
      </c>
      <c r="G7" s="6">
        <f>(E7*(F7^2))/8</f>
        <v>199.0625</v>
      </c>
      <c r="H7" s="12">
        <f>235</f>
        <v>235</v>
      </c>
      <c r="I7" s="7">
        <f>H7/1.15</f>
        <v>204.34782608695653</v>
      </c>
      <c r="J7" s="13">
        <f>G7*10^3/I7</f>
        <v>974.1356382978723</v>
      </c>
    </row>
    <row r="8" spans="1:10" ht="13.5">
      <c r="A8" s="12">
        <v>5</v>
      </c>
      <c r="B8" s="12">
        <f>1.5</f>
        <v>1.5</v>
      </c>
      <c r="C8" s="12">
        <v>3</v>
      </c>
      <c r="D8" s="12">
        <v>2</v>
      </c>
      <c r="E8" s="6">
        <f>SUM(B8:D8)*A8</f>
        <v>32.5</v>
      </c>
      <c r="F8" s="12">
        <v>7</v>
      </c>
      <c r="G8" s="6">
        <f>(E8*(F8^2))/8</f>
        <v>199.0625</v>
      </c>
      <c r="H8" s="12">
        <f>235</f>
        <v>235</v>
      </c>
      <c r="I8" s="7">
        <f>H8/1.35</f>
        <v>174.07407407407408</v>
      </c>
      <c r="J8" s="13">
        <f>G8*10^3/I8</f>
        <v>1143.5505319148936</v>
      </c>
    </row>
    <row r="9" spans="1:10" ht="13.5">
      <c r="A9" s="12">
        <v>8</v>
      </c>
      <c r="B9" s="12">
        <f>1.5</f>
        <v>1.5</v>
      </c>
      <c r="C9" s="12">
        <v>2.5</v>
      </c>
      <c r="D9" s="12">
        <v>3</v>
      </c>
      <c r="E9" s="6">
        <f>SUM(B9:D9)*A9</f>
        <v>56</v>
      </c>
      <c r="F9" s="12">
        <v>7</v>
      </c>
      <c r="G9" s="6">
        <f>(E9*(F9^2))/8</f>
        <v>343</v>
      </c>
      <c r="H9" s="12">
        <f>235</f>
        <v>235</v>
      </c>
      <c r="I9" s="7">
        <f>H9/1.15</f>
        <v>204.34782608695653</v>
      </c>
      <c r="J9" s="13">
        <f>G9*10^3/I9</f>
        <v>1678.5106382978722</v>
      </c>
    </row>
    <row r="10" spans="1:10" ht="13.5">
      <c r="A10" s="12">
        <v>8</v>
      </c>
      <c r="B10" s="12">
        <f>1.5</f>
        <v>1.5</v>
      </c>
      <c r="C10" s="12">
        <v>3</v>
      </c>
      <c r="D10" s="12">
        <v>4</v>
      </c>
      <c r="E10" s="6">
        <f>SUM(B10:D10)*A10</f>
        <v>68</v>
      </c>
      <c r="F10" s="12">
        <v>7</v>
      </c>
      <c r="G10" s="6">
        <f>(E10*(F10^2))/8</f>
        <v>416.5</v>
      </c>
      <c r="H10" s="12">
        <f>235</f>
        <v>235</v>
      </c>
      <c r="I10" s="7">
        <f>H10/1.35</f>
        <v>174.07407407407408</v>
      </c>
      <c r="J10" s="13">
        <f>G10*10^3/I10</f>
        <v>2392.659574468085</v>
      </c>
    </row>
    <row r="11" spans="1:10" ht="13.5">
      <c r="A11" s="12">
        <v>5</v>
      </c>
      <c r="B11" s="12">
        <f>1.5</f>
        <v>1.5</v>
      </c>
      <c r="C11" s="12">
        <v>3</v>
      </c>
      <c r="D11" s="12">
        <v>2</v>
      </c>
      <c r="E11" s="6">
        <f>SUM(B11:D11)*A11</f>
        <v>32.5</v>
      </c>
      <c r="F11" s="12">
        <v>8</v>
      </c>
      <c r="G11" s="6">
        <f>(E11*(F11^2))/8</f>
        <v>260</v>
      </c>
      <c r="H11" s="12">
        <f>235</f>
        <v>235</v>
      </c>
      <c r="I11" s="7">
        <f>H11/1.15</f>
        <v>204.34782608695653</v>
      </c>
      <c r="J11" s="13">
        <f>G11*10^3/I11</f>
        <v>1272.340425531915</v>
      </c>
    </row>
    <row r="12" spans="1:10" ht="13.5">
      <c r="A12" s="12">
        <v>5</v>
      </c>
      <c r="B12" s="12">
        <f>1.5</f>
        <v>1.5</v>
      </c>
      <c r="C12" s="12">
        <v>2.5</v>
      </c>
      <c r="D12" s="12">
        <v>2</v>
      </c>
      <c r="E12" s="6">
        <f>SUM(B12:D12)*A12</f>
        <v>30</v>
      </c>
      <c r="F12" s="12">
        <v>8</v>
      </c>
      <c r="G12" s="6">
        <f>(E12*(F12^2))/8</f>
        <v>240</v>
      </c>
      <c r="H12" s="12">
        <f>235</f>
        <v>235</v>
      </c>
      <c r="I12" s="7">
        <f>H12/1.35</f>
        <v>174.07407407407408</v>
      </c>
      <c r="J12" s="13">
        <f>G12*10^3/I12</f>
        <v>1378.723404255319</v>
      </c>
    </row>
    <row r="13" spans="1:10" ht="13.5">
      <c r="A13" s="12">
        <v>8</v>
      </c>
      <c r="B13" s="12">
        <f>1.5</f>
        <v>1.5</v>
      </c>
      <c r="C13" s="12">
        <v>3</v>
      </c>
      <c r="D13" s="12">
        <v>3</v>
      </c>
      <c r="E13" s="6">
        <f>SUM(B13:D13)*A13</f>
        <v>60</v>
      </c>
      <c r="F13" s="12">
        <v>8</v>
      </c>
      <c r="G13" s="6">
        <f>(E13*(F13^2))/8</f>
        <v>480</v>
      </c>
      <c r="H13" s="12">
        <f>235</f>
        <v>235</v>
      </c>
      <c r="I13" s="7">
        <f>H13/1.15</f>
        <v>204.34782608695653</v>
      </c>
      <c r="J13" s="13">
        <f>G13*10^3/I13</f>
        <v>2348.936170212766</v>
      </c>
    </row>
    <row r="14" spans="1:10" ht="13.5">
      <c r="A14" s="12">
        <v>8</v>
      </c>
      <c r="B14" s="12">
        <f>1.5</f>
        <v>1.5</v>
      </c>
      <c r="C14" s="12">
        <v>3</v>
      </c>
      <c r="D14" s="12">
        <v>4</v>
      </c>
      <c r="E14" s="6">
        <f>SUM(B14:D14)*A14</f>
        <v>68</v>
      </c>
      <c r="F14" s="12">
        <v>8</v>
      </c>
      <c r="G14" s="6">
        <f>(E14*(F14^2))/8</f>
        <v>544</v>
      </c>
      <c r="H14" s="12">
        <f>235</f>
        <v>235</v>
      </c>
      <c r="I14" s="7">
        <f>H14/1.35</f>
        <v>174.07407407407408</v>
      </c>
      <c r="J14" s="13">
        <f>G14*10^3/I14</f>
        <v>3125.1063829787236</v>
      </c>
    </row>
    <row r="15" spans="1:10" ht="13.5">
      <c r="A15" s="12">
        <v>5</v>
      </c>
      <c r="B15" s="12">
        <f>1.5</f>
        <v>1.5</v>
      </c>
      <c r="C15" s="12">
        <v>2.5</v>
      </c>
      <c r="D15" s="12">
        <v>2</v>
      </c>
      <c r="E15" s="6">
        <f>SUM(B15:D15)*A15</f>
        <v>30</v>
      </c>
      <c r="F15" s="12">
        <v>9</v>
      </c>
      <c r="G15" s="6">
        <f>(E15*(F15^2))/8</f>
        <v>303.75</v>
      </c>
      <c r="H15" s="12">
        <f>235</f>
        <v>235</v>
      </c>
      <c r="I15" s="7">
        <f>H15/1.15</f>
        <v>204.34782608695653</v>
      </c>
      <c r="J15" s="13">
        <f>G15*10^3/I15</f>
        <v>1486.436170212766</v>
      </c>
    </row>
    <row r="16" spans="1:10" ht="13.5">
      <c r="A16" s="12">
        <v>5</v>
      </c>
      <c r="B16" s="12">
        <f>1.5</f>
        <v>1.5</v>
      </c>
      <c r="C16" s="12">
        <v>3</v>
      </c>
      <c r="D16" s="12">
        <v>2</v>
      </c>
      <c r="E16" s="6">
        <f>SUM(B16:D16)*A16</f>
        <v>32.5</v>
      </c>
      <c r="F16" s="12">
        <v>9</v>
      </c>
      <c r="G16" s="6">
        <f>(E16*(F16^2))/8</f>
        <v>329.0625</v>
      </c>
      <c r="H16" s="12">
        <f>235</f>
        <v>235</v>
      </c>
      <c r="I16" s="7">
        <f>H16/1.35</f>
        <v>174.07407407407408</v>
      </c>
      <c r="J16" s="13">
        <f>G16*10^3/I16</f>
        <v>1890.3590425531916</v>
      </c>
    </row>
    <row r="17" spans="1:10" ht="13.5">
      <c r="A17" s="12">
        <v>8</v>
      </c>
      <c r="B17" s="12">
        <f>1.5</f>
        <v>1.5</v>
      </c>
      <c r="C17" s="12">
        <v>3</v>
      </c>
      <c r="D17" s="12">
        <v>3</v>
      </c>
      <c r="E17" s="6">
        <f>SUM(B17:D17)*A17</f>
        <v>60</v>
      </c>
      <c r="F17" s="12">
        <v>9</v>
      </c>
      <c r="G17" s="6">
        <f>(E17*(F17^2))/8</f>
        <v>607.5</v>
      </c>
      <c r="H17" s="12">
        <f>235</f>
        <v>235</v>
      </c>
      <c r="I17" s="7">
        <f>H17/1.15</f>
        <v>204.34782608695653</v>
      </c>
      <c r="J17" s="13">
        <f>G17*10^3/I17</f>
        <v>2972.872340425532</v>
      </c>
    </row>
    <row r="18" spans="1:10" ht="13.5">
      <c r="A18" s="12">
        <v>8</v>
      </c>
      <c r="B18" s="12">
        <f>1.5</f>
        <v>1.5</v>
      </c>
      <c r="C18" s="12">
        <v>2.5</v>
      </c>
      <c r="D18" s="12">
        <v>4</v>
      </c>
      <c r="E18" s="6">
        <f>SUM(B18:D18)*A18</f>
        <v>64</v>
      </c>
      <c r="F18" s="12">
        <v>9</v>
      </c>
      <c r="G18" s="6">
        <f>(E18*(F18^2))/8</f>
        <v>648</v>
      </c>
      <c r="H18" s="12">
        <f>235</f>
        <v>235</v>
      </c>
      <c r="I18" s="7">
        <f>H18/1.35</f>
        <v>174.07407407407408</v>
      </c>
      <c r="J18" s="13">
        <f>G18*10^3/I18</f>
        <v>3722.553191489362</v>
      </c>
    </row>
    <row r="19" spans="1:10" ht="13.5">
      <c r="A19" s="12">
        <v>5</v>
      </c>
      <c r="B19" s="12">
        <f>1.5</f>
        <v>1.5</v>
      </c>
      <c r="C19" s="12">
        <v>3</v>
      </c>
      <c r="D19" s="12">
        <v>2</v>
      </c>
      <c r="E19" s="6">
        <f>SUM(B19:D19)*A19</f>
        <v>32.5</v>
      </c>
      <c r="F19" s="12">
        <v>9</v>
      </c>
      <c r="G19" s="6">
        <f>(E19*(F19^2))/8</f>
        <v>329.0625</v>
      </c>
      <c r="H19" s="12">
        <f>235</f>
        <v>235</v>
      </c>
      <c r="I19" s="7">
        <f>H19/1.15</f>
        <v>204.34782608695653</v>
      </c>
      <c r="J19" s="13">
        <f>G19*10^3/I19</f>
        <v>1610.3058510638298</v>
      </c>
    </row>
    <row r="20" spans="1:10" ht="13.5">
      <c r="A20" s="12">
        <v>5</v>
      </c>
      <c r="B20" s="12">
        <f>1.5</f>
        <v>1.5</v>
      </c>
      <c r="C20" s="12">
        <v>3</v>
      </c>
      <c r="D20" s="12">
        <v>2</v>
      </c>
      <c r="E20" s="6">
        <f>SUM(B20:D20)*A20</f>
        <v>32.5</v>
      </c>
      <c r="F20" s="12">
        <v>9</v>
      </c>
      <c r="G20" s="6">
        <f>(E20*(F20^2))/8</f>
        <v>329.0625</v>
      </c>
      <c r="H20" s="12">
        <f>235</f>
        <v>235</v>
      </c>
      <c r="I20" s="7">
        <f>H20/1.35</f>
        <v>174.07407407407408</v>
      </c>
      <c r="J20" s="13">
        <f>G20*10^3/I20</f>
        <v>1890.3590425531916</v>
      </c>
    </row>
    <row r="21" spans="1:10" ht="13.5">
      <c r="A21" s="12">
        <v>8</v>
      </c>
      <c r="B21" s="12">
        <f>1.5</f>
        <v>1.5</v>
      </c>
      <c r="C21" s="12">
        <v>2.5</v>
      </c>
      <c r="D21" s="12">
        <v>3</v>
      </c>
      <c r="E21" s="6">
        <f>SUM(B21:D21)*A21</f>
        <v>56</v>
      </c>
      <c r="F21" s="12">
        <v>9</v>
      </c>
      <c r="G21" s="6">
        <f>(E21*(F21^2))/8</f>
        <v>567</v>
      </c>
      <c r="H21" s="12">
        <f>235</f>
        <v>235</v>
      </c>
      <c r="I21" s="7">
        <f>H21/1.15</f>
        <v>204.34782608695653</v>
      </c>
      <c r="J21" s="13">
        <f>G21*10^3/I21</f>
        <v>2774.68085106383</v>
      </c>
    </row>
    <row r="22" spans="1:10" ht="13.5">
      <c r="A22" s="12">
        <v>8</v>
      </c>
      <c r="B22" s="12">
        <f>1.5</f>
        <v>1.5</v>
      </c>
      <c r="C22" s="12">
        <v>3</v>
      </c>
      <c r="D22" s="12">
        <v>4</v>
      </c>
      <c r="E22" s="6">
        <f>SUM(B22:D22)*A22</f>
        <v>68</v>
      </c>
      <c r="F22" s="12">
        <v>10</v>
      </c>
      <c r="G22" s="6">
        <f>(E22*(F22^2))/8</f>
        <v>850</v>
      </c>
      <c r="H22" s="12">
        <f>235</f>
        <v>235</v>
      </c>
      <c r="I22" s="7">
        <f>H22/1.35</f>
        <v>174.07407407407408</v>
      </c>
      <c r="J22" s="13">
        <f>G22*10^3/I22</f>
        <v>4882.978723404255</v>
      </c>
    </row>
    <row r="23" spans="1:10" ht="13.5">
      <c r="A23" s="12">
        <v>5</v>
      </c>
      <c r="B23" s="12">
        <f>1.5</f>
        <v>1.5</v>
      </c>
      <c r="C23" s="12">
        <v>3</v>
      </c>
      <c r="D23" s="12">
        <v>2</v>
      </c>
      <c r="E23" s="6">
        <f>SUM(B23:D23)*A23</f>
        <v>32.5</v>
      </c>
      <c r="F23" s="12">
        <v>10</v>
      </c>
      <c r="G23" s="6">
        <f>(E23*(F23^2))/8</f>
        <v>406.25</v>
      </c>
      <c r="H23" s="12">
        <f>235</f>
        <v>235</v>
      </c>
      <c r="I23" s="7">
        <f>H23/1.15</f>
        <v>204.34782608695653</v>
      </c>
      <c r="J23" s="13">
        <f>G23*10^3/I23</f>
        <v>1988.0319148936169</v>
      </c>
    </row>
    <row r="24" spans="1:10" ht="13.5">
      <c r="A24" s="12">
        <v>5</v>
      </c>
      <c r="B24" s="12">
        <f>1.5</f>
        <v>1.5</v>
      </c>
      <c r="C24" s="12">
        <v>2.5</v>
      </c>
      <c r="D24" s="12">
        <v>2</v>
      </c>
      <c r="E24" s="6">
        <f>SUM(B24:D24)*A24</f>
        <v>30</v>
      </c>
      <c r="F24" s="12">
        <v>10</v>
      </c>
      <c r="G24" s="6">
        <f>(E24*(F24^2))/8</f>
        <v>375</v>
      </c>
      <c r="H24" s="12">
        <f>235</f>
        <v>235</v>
      </c>
      <c r="I24" s="7">
        <f>H24/1.35</f>
        <v>174.07407407407408</v>
      </c>
      <c r="J24" s="13">
        <f>G24*10^3/I24</f>
        <v>2154.255319148936</v>
      </c>
    </row>
    <row r="25" spans="1:10" ht="13.5">
      <c r="A25" s="12">
        <v>8</v>
      </c>
      <c r="B25" s="12">
        <f>1.5</f>
        <v>1.5</v>
      </c>
      <c r="C25" s="12">
        <v>3</v>
      </c>
      <c r="D25" s="12">
        <v>3</v>
      </c>
      <c r="E25" s="6">
        <f>SUM(B25:D25)*A25</f>
        <v>60</v>
      </c>
      <c r="F25" s="12">
        <v>10</v>
      </c>
      <c r="G25" s="6">
        <f>(E25*(F25^2))/8</f>
        <v>750</v>
      </c>
      <c r="H25" s="12">
        <f>235</f>
        <v>235</v>
      </c>
      <c r="I25" s="7">
        <f>H25/1.15</f>
        <v>204.34782608695653</v>
      </c>
      <c r="J25" s="13">
        <f>G25*10^3/I25</f>
        <v>3670.2127659574467</v>
      </c>
    </row>
    <row r="26" spans="1:10" ht="13.5">
      <c r="A26" s="12">
        <v>8</v>
      </c>
      <c r="B26" s="12">
        <f>1.5</f>
        <v>1.5</v>
      </c>
      <c r="C26" s="12">
        <v>3</v>
      </c>
      <c r="D26" s="12">
        <v>4</v>
      </c>
      <c r="E26" s="6">
        <f>SUM(B26:D26)*A26</f>
        <v>68</v>
      </c>
      <c r="F26" s="12">
        <v>10</v>
      </c>
      <c r="G26" s="6">
        <f>(E26*(F26^2))/8</f>
        <v>850</v>
      </c>
      <c r="H26" s="12">
        <f>235</f>
        <v>235</v>
      </c>
      <c r="I26" s="7">
        <f>H26/1.35</f>
        <v>174.07407407407408</v>
      </c>
      <c r="J26" s="13">
        <f>G26*10^3/I26</f>
        <v>4882.978723404255</v>
      </c>
    </row>
  </sheetData>
  <sheetProtection selectLockedCells="1" selectUnlockedCells="1"/>
  <printOptions/>
  <pageMargins left="0.44930555555555557" right="0.44930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S26" sqref="S26"/>
    </sheetView>
  </sheetViews>
  <sheetFormatPr defaultColWidth="12.57421875" defaultRowHeight="12.75"/>
  <cols>
    <col min="1" max="1" width="11.57421875" style="0" customWidth="1"/>
    <col min="2" max="2" width="10.7109375" style="0" customWidth="1"/>
    <col min="3" max="3" width="10.140625" style="0" customWidth="1"/>
    <col min="4" max="4" width="8.57421875" style="0" customWidth="1"/>
    <col min="5" max="5" width="11.57421875" style="0" customWidth="1"/>
    <col min="6" max="6" width="7.7109375" style="0" customWidth="1"/>
    <col min="7" max="7" width="11.57421875" style="0" customWidth="1"/>
    <col min="8" max="8" width="9.140625" style="0" customWidth="1"/>
    <col min="9" max="9" width="11.28125" style="0" customWidth="1"/>
    <col min="10" max="10" width="11.00390625" style="0" customWidth="1"/>
    <col min="11" max="11" width="12.140625" style="0" customWidth="1"/>
    <col min="12" max="12" width="10.8515625" style="0" customWidth="1"/>
    <col min="13" max="13" width="10.57421875" style="0" customWidth="1"/>
    <col min="14" max="15" width="8.140625" style="0" customWidth="1"/>
    <col min="16" max="16" width="7.00390625" style="0" customWidth="1"/>
    <col min="17" max="17" width="7.57421875" style="0" customWidth="1"/>
    <col min="18" max="18" width="6.421875" style="0" customWidth="1"/>
    <col min="19" max="16384" width="11.57421875" style="0" customWidth="1"/>
  </cols>
  <sheetData>
    <row r="1" spans="1:18" ht="13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4" t="s">
        <v>12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  <c r="P1" s="14" t="s">
        <v>21</v>
      </c>
      <c r="Q1" s="14" t="s">
        <v>22</v>
      </c>
      <c r="R1" t="s">
        <v>23</v>
      </c>
    </row>
    <row r="2" spans="1:11" ht="13.5">
      <c r="A2" s="4"/>
      <c r="H2" s="15"/>
      <c r="I2" s="15"/>
      <c r="J2" s="15"/>
      <c r="K2" s="15"/>
    </row>
    <row r="3" spans="1:18" ht="13.5">
      <c r="A3" s="16">
        <v>5</v>
      </c>
      <c r="B3" s="16">
        <f>1.5</f>
        <v>1.5</v>
      </c>
      <c r="C3" s="16">
        <v>2.5</v>
      </c>
      <c r="D3" s="16">
        <v>2</v>
      </c>
      <c r="E3" s="6">
        <f>SUM(B3:D3)*A3</f>
        <v>30</v>
      </c>
      <c r="F3" s="16">
        <f>6</f>
        <v>6</v>
      </c>
      <c r="G3" s="6">
        <f>(E3*(F3^2))/8</f>
        <v>135</v>
      </c>
      <c r="H3" s="16">
        <v>235</v>
      </c>
      <c r="I3" s="7">
        <f>H3/1.15</f>
        <v>204.34782608695653</v>
      </c>
      <c r="J3" s="7">
        <v>12</v>
      </c>
      <c r="K3" s="7">
        <f>J3/1.5</f>
        <v>8</v>
      </c>
      <c r="L3" s="6">
        <f>K3/(K3+(I3/15))</f>
        <v>0.3699731903485255</v>
      </c>
      <c r="M3" s="6">
        <f>(2/(L3*(1-(L3/3))))^0.5</f>
        <v>2.4831926271164884</v>
      </c>
      <c r="N3" s="17">
        <v>25</v>
      </c>
      <c r="O3" s="18">
        <f>M3*(G3*10^3/(K3*N3))^0.5</f>
        <v>64.51523692719293</v>
      </c>
      <c r="P3" s="17">
        <v>5</v>
      </c>
      <c r="Q3" s="19">
        <f>O3+P3</f>
        <v>69.51523692719293</v>
      </c>
      <c r="R3" s="20">
        <f>Q3/(F3*100)</f>
        <v>0.11585872821198821</v>
      </c>
    </row>
    <row r="4" spans="1:18" ht="13.5">
      <c r="A4" s="16">
        <v>5</v>
      </c>
      <c r="B4" s="16">
        <f>1.5</f>
        <v>1.5</v>
      </c>
      <c r="C4" s="16">
        <v>2.5</v>
      </c>
      <c r="D4" s="16">
        <v>2</v>
      </c>
      <c r="E4" s="6">
        <f>SUM(B4:D4)*A4</f>
        <v>30</v>
      </c>
      <c r="F4" s="16">
        <f>6</f>
        <v>6</v>
      </c>
      <c r="G4" s="6">
        <f>(E4*(F4^2))/8</f>
        <v>135</v>
      </c>
      <c r="H4" s="16">
        <v>275</v>
      </c>
      <c r="I4" s="7">
        <f>H4/1.15</f>
        <v>239.13043478260872</v>
      </c>
      <c r="J4" s="7">
        <v>40</v>
      </c>
      <c r="K4" s="7">
        <f>J4/1.5</f>
        <v>26.666666666666668</v>
      </c>
      <c r="L4" s="6">
        <f>K4/(K4+(I4/15))</f>
        <v>0.6258503401360545</v>
      </c>
      <c r="M4" s="6">
        <f>(2/(L4*(1-(L4/3))))^0.5</f>
        <v>2.009492237034986</v>
      </c>
      <c r="N4" s="17">
        <v>25</v>
      </c>
      <c r="O4" s="18">
        <f>M4*(G4*10^3/(K4*N4))^0.5</f>
        <v>28.59557584255883</v>
      </c>
      <c r="P4" s="17">
        <v>5</v>
      </c>
      <c r="Q4" s="19">
        <f>O4+P4</f>
        <v>33.59557584255883</v>
      </c>
      <c r="R4" s="20">
        <f>Q4/(F4*100)</f>
        <v>0.055992626404264716</v>
      </c>
    </row>
    <row r="5" spans="1:18" ht="13.5">
      <c r="A5" s="16">
        <v>8</v>
      </c>
      <c r="B5" s="16">
        <f>1.5</f>
        <v>1.5</v>
      </c>
      <c r="C5" s="16">
        <v>3</v>
      </c>
      <c r="D5" s="16">
        <v>3</v>
      </c>
      <c r="E5" s="6">
        <f>SUM(B5:D5)*A5</f>
        <v>60</v>
      </c>
      <c r="F5" s="16">
        <f>6</f>
        <v>6</v>
      </c>
      <c r="G5" s="6">
        <f>(E5*(F5^2))/8</f>
        <v>270</v>
      </c>
      <c r="H5" s="16">
        <v>355</v>
      </c>
      <c r="I5" s="7">
        <f>H5/1.15</f>
        <v>308.69565217391306</v>
      </c>
      <c r="J5" s="7">
        <v>70</v>
      </c>
      <c r="K5" s="7">
        <f>J5/1.5</f>
        <v>46.666666666666664</v>
      </c>
      <c r="L5" s="6">
        <f>K5/(K5+(I5/15))</f>
        <v>0.6939655172413792</v>
      </c>
      <c r="M5" s="6">
        <f>(2/(L5*(1-(L5/3))))^0.5</f>
        <v>1.936305063068813</v>
      </c>
      <c r="N5" s="17">
        <v>30</v>
      </c>
      <c r="O5" s="18">
        <f>M5*(G5*10^3/(K5*N5))^0.5</f>
        <v>26.890052200206974</v>
      </c>
      <c r="P5" s="17">
        <v>5</v>
      </c>
      <c r="Q5" s="19">
        <f>O5+P5</f>
        <v>31.890052200206974</v>
      </c>
      <c r="R5" s="20">
        <f>Q5/(F5*100)</f>
        <v>0.05315008700034496</v>
      </c>
    </row>
    <row r="6" spans="1:18" ht="13.5">
      <c r="A6" s="16">
        <v>8</v>
      </c>
      <c r="B6" s="16">
        <f>1.5</f>
        <v>1.5</v>
      </c>
      <c r="C6" s="16">
        <v>3</v>
      </c>
      <c r="D6" s="16">
        <v>4</v>
      </c>
      <c r="E6" s="6">
        <f>SUM(B6:D6)*A6</f>
        <v>68</v>
      </c>
      <c r="F6" s="16">
        <f>6</f>
        <v>6</v>
      </c>
      <c r="G6" s="6">
        <f>(E6*(F6^2))/8</f>
        <v>306</v>
      </c>
      <c r="H6" s="16">
        <v>440</v>
      </c>
      <c r="I6" s="7">
        <f>H6/1.15</f>
        <v>382.60869565217394</v>
      </c>
      <c r="J6" s="7">
        <v>100</v>
      </c>
      <c r="K6" s="7">
        <f>J6/1.5</f>
        <v>66.66666666666667</v>
      </c>
      <c r="L6" s="6">
        <f>K6/(K6+(I6/15))</f>
        <v>0.7232704402515724</v>
      </c>
      <c r="M6" s="6">
        <f>(2/(L6*(1-(L6/3))))^0.5</f>
        <v>1.9088400744898406</v>
      </c>
      <c r="N6" s="17">
        <v>30</v>
      </c>
      <c r="O6" s="18">
        <f>M6*(G6*10^3/(K6*N6))^0.5</f>
        <v>23.611047748600487</v>
      </c>
      <c r="P6" s="17">
        <v>5</v>
      </c>
      <c r="Q6" s="19">
        <f>O6+P6</f>
        <v>28.611047748600487</v>
      </c>
      <c r="R6" s="20">
        <f>Q6/(F6*100)</f>
        <v>0.047685079581000815</v>
      </c>
    </row>
    <row r="7" spans="1:18" ht="13.5">
      <c r="A7" s="16">
        <v>5</v>
      </c>
      <c r="B7" s="16">
        <f>1.5</f>
        <v>1.5</v>
      </c>
      <c r="C7" s="16">
        <v>2.5</v>
      </c>
      <c r="D7" s="16">
        <v>2</v>
      </c>
      <c r="E7" s="6">
        <f>SUM(B7:D7)*A7</f>
        <v>30</v>
      </c>
      <c r="F7" s="16">
        <f>7</f>
        <v>7</v>
      </c>
      <c r="G7" s="6">
        <f>(E7*(F7^2))/8</f>
        <v>183.75</v>
      </c>
      <c r="H7" s="16">
        <v>235</v>
      </c>
      <c r="I7" s="7">
        <f>H7/1.15</f>
        <v>204.34782608695653</v>
      </c>
      <c r="J7" s="7">
        <v>12</v>
      </c>
      <c r="K7" s="7">
        <f>J7/1.5</f>
        <v>8</v>
      </c>
      <c r="L7" s="6">
        <f>K7/(K7+(I7/15))</f>
        <v>0.3699731903485255</v>
      </c>
      <c r="M7" s="6">
        <f>(2/(L7*(1-(L7/3))))^0.5</f>
        <v>2.4831926271164884</v>
      </c>
      <c r="N7" s="17">
        <v>25</v>
      </c>
      <c r="O7" s="18">
        <f>M7*(G7*10^3/(K7*N7))^0.5</f>
        <v>75.26777641505842</v>
      </c>
      <c r="P7" s="17">
        <v>5</v>
      </c>
      <c r="Q7" s="19">
        <f>O7+P7</f>
        <v>80.26777641505842</v>
      </c>
      <c r="R7" s="20">
        <f>Q7/(F7*100)</f>
        <v>0.11466825202151203</v>
      </c>
    </row>
    <row r="8" spans="1:18" ht="13.5">
      <c r="A8" s="16">
        <v>5</v>
      </c>
      <c r="B8" s="16">
        <f>1.5</f>
        <v>1.5</v>
      </c>
      <c r="C8" s="16">
        <v>2.5</v>
      </c>
      <c r="D8" s="16">
        <v>2</v>
      </c>
      <c r="E8" s="6">
        <f>SUM(B8:D8)*A8</f>
        <v>30</v>
      </c>
      <c r="F8" s="16">
        <f>7</f>
        <v>7</v>
      </c>
      <c r="G8" s="6">
        <f>(E8*(F8^2))/8</f>
        <v>183.75</v>
      </c>
      <c r="H8" s="16">
        <v>275</v>
      </c>
      <c r="I8" s="7">
        <f>H8/1.15</f>
        <v>239.13043478260872</v>
      </c>
      <c r="J8" s="7">
        <v>40</v>
      </c>
      <c r="K8" s="7">
        <f>J8/1.5</f>
        <v>26.666666666666668</v>
      </c>
      <c r="L8" s="6">
        <f>K8/(K8+(I8/15))</f>
        <v>0.6258503401360545</v>
      </c>
      <c r="M8" s="6">
        <f>(2/(L8*(1-(L8/3))))^0.5</f>
        <v>2.009492237034986</v>
      </c>
      <c r="N8" s="17">
        <v>25</v>
      </c>
      <c r="O8" s="18">
        <f>M8*(G8*10^3/(K8*N8))^0.5</f>
        <v>33.36150514965197</v>
      </c>
      <c r="P8" s="17">
        <v>5</v>
      </c>
      <c r="Q8" s="19">
        <f>O8+P8</f>
        <v>38.36150514965197</v>
      </c>
      <c r="R8" s="20">
        <f>Q8/(F8*100)</f>
        <v>0.05480215021378853</v>
      </c>
    </row>
    <row r="9" spans="1:18" ht="13.5">
      <c r="A9" s="16">
        <v>8</v>
      </c>
      <c r="B9" s="16">
        <f>1.5</f>
        <v>1.5</v>
      </c>
      <c r="C9" s="16">
        <v>3</v>
      </c>
      <c r="D9" s="16">
        <v>3</v>
      </c>
      <c r="E9" s="6">
        <f>SUM(B9:D9)*A9</f>
        <v>60</v>
      </c>
      <c r="F9" s="16">
        <f>7</f>
        <v>7</v>
      </c>
      <c r="G9" s="6">
        <f>(E9*(F9^2))/8</f>
        <v>367.5</v>
      </c>
      <c r="H9" s="16">
        <v>355</v>
      </c>
      <c r="I9" s="7">
        <f>H9/1.15</f>
        <v>308.69565217391306</v>
      </c>
      <c r="J9" s="7">
        <v>70</v>
      </c>
      <c r="K9" s="7">
        <f>J9/1.5</f>
        <v>46.666666666666664</v>
      </c>
      <c r="L9" s="6">
        <f>K9/(K9+(I9/15))</f>
        <v>0.6939655172413792</v>
      </c>
      <c r="M9" s="6">
        <f>(2/(L9*(1-(L9/3))))^0.5</f>
        <v>1.936305063068813</v>
      </c>
      <c r="N9" s="17">
        <v>30</v>
      </c>
      <c r="O9" s="18">
        <f>M9*(G9*10^3/(K9*N9))^0.5</f>
        <v>31.371727566908135</v>
      </c>
      <c r="P9" s="17">
        <f>5</f>
        <v>5</v>
      </c>
      <c r="Q9" s="19">
        <f>O9+P9</f>
        <v>36.371727566908135</v>
      </c>
      <c r="R9" s="20">
        <f>Q9/(F9*100)</f>
        <v>0.051959610809868766</v>
      </c>
    </row>
    <row r="10" spans="1:18" ht="13.5">
      <c r="A10" s="16">
        <v>8</v>
      </c>
      <c r="B10" s="16">
        <f>1.5</f>
        <v>1.5</v>
      </c>
      <c r="C10" s="16">
        <v>3</v>
      </c>
      <c r="D10" s="16">
        <v>4</v>
      </c>
      <c r="E10" s="6">
        <f>SUM(B10:D10)*A10</f>
        <v>68</v>
      </c>
      <c r="F10" s="16">
        <f>7</f>
        <v>7</v>
      </c>
      <c r="G10" s="6">
        <f>(E10*(F10^2))/8</f>
        <v>416.5</v>
      </c>
      <c r="H10" s="16">
        <v>440</v>
      </c>
      <c r="I10" s="7">
        <f>H10/1.15</f>
        <v>382.60869565217394</v>
      </c>
      <c r="J10" s="7">
        <v>100</v>
      </c>
      <c r="K10" s="7">
        <f>J10/1.5</f>
        <v>66.66666666666667</v>
      </c>
      <c r="L10" s="6">
        <f>K10/(K10+(I10/15))</f>
        <v>0.7232704402515724</v>
      </c>
      <c r="M10" s="6">
        <f>(2/(L10*(1-(L10/3))))^0.5</f>
        <v>1.9088400744898406</v>
      </c>
      <c r="N10" s="17">
        <v>30</v>
      </c>
      <c r="O10" s="18">
        <f>M10*(G10*10^3/(K10*N10))^0.5</f>
        <v>27.546222373367236</v>
      </c>
      <c r="P10" s="17">
        <f>5</f>
        <v>5</v>
      </c>
      <c r="Q10" s="19">
        <f>O10+P10</f>
        <v>32.546222373367236</v>
      </c>
      <c r="R10" s="20">
        <f>Q10/(F10*100)</f>
        <v>0.04649460339052462</v>
      </c>
    </row>
    <row r="11" spans="1:18" ht="13.5">
      <c r="A11" s="16">
        <v>5</v>
      </c>
      <c r="B11" s="16">
        <f>1.5</f>
        <v>1.5</v>
      </c>
      <c r="C11" s="16">
        <v>2.5</v>
      </c>
      <c r="D11" s="16">
        <v>2</v>
      </c>
      <c r="E11" s="6">
        <f>SUM(B11:D11)*A11</f>
        <v>30</v>
      </c>
      <c r="F11" s="16">
        <f>8</f>
        <v>8</v>
      </c>
      <c r="G11" s="6">
        <f>(E11*(F11^2))/8</f>
        <v>240</v>
      </c>
      <c r="H11" s="16">
        <f>235</f>
        <v>235</v>
      </c>
      <c r="I11" s="7">
        <f>H11/1.15</f>
        <v>204.34782608695653</v>
      </c>
      <c r="J11" s="7">
        <v>12</v>
      </c>
      <c r="K11" s="7">
        <f>J11/1.5</f>
        <v>8</v>
      </c>
      <c r="L11" s="6">
        <f>K11/(K11+(I11/15))</f>
        <v>0.3699731903485255</v>
      </c>
      <c r="M11" s="6">
        <f>(2/(L11*(1-(L11/3))))^0.5</f>
        <v>2.4831926271164884</v>
      </c>
      <c r="N11" s="17">
        <v>30</v>
      </c>
      <c r="O11" s="18">
        <f>M11*(G11*10^3/(K11*N11))^0.5</f>
        <v>78.525445706253</v>
      </c>
      <c r="P11" s="17">
        <f>5</f>
        <v>5</v>
      </c>
      <c r="Q11" s="19">
        <f>O11+P11</f>
        <v>83.525445706253</v>
      </c>
      <c r="R11" s="20">
        <f>Q11/(F11*100)</f>
        <v>0.10440680713281625</v>
      </c>
    </row>
    <row r="12" spans="1:18" ht="13.5">
      <c r="A12" s="16">
        <v>5</v>
      </c>
      <c r="B12" s="16">
        <f>1.5</f>
        <v>1.5</v>
      </c>
      <c r="C12" s="16">
        <v>2.5</v>
      </c>
      <c r="D12" s="16">
        <v>2</v>
      </c>
      <c r="E12" s="6">
        <f>SUM(B12:D12)*A12</f>
        <v>30</v>
      </c>
      <c r="F12" s="16">
        <f>8</f>
        <v>8</v>
      </c>
      <c r="G12" s="6">
        <f>(E12*(F12^2))/8</f>
        <v>240</v>
      </c>
      <c r="H12" s="16">
        <v>275</v>
      </c>
      <c r="I12" s="7">
        <f>H12/1.15</f>
        <v>239.13043478260872</v>
      </c>
      <c r="J12" s="7">
        <v>40</v>
      </c>
      <c r="K12" s="7">
        <f>J12/1.5</f>
        <v>26.666666666666668</v>
      </c>
      <c r="L12" s="6">
        <f>K12/(K12+(I12/15))</f>
        <v>0.6258503401360545</v>
      </c>
      <c r="M12" s="6">
        <f>(2/(L12*(1-(L12/3))))^0.5</f>
        <v>2.009492237034986</v>
      </c>
      <c r="N12" s="17">
        <v>30</v>
      </c>
      <c r="O12" s="18">
        <f>M12*(G12*10^3/(K12*N12))^0.5</f>
        <v>34.80542651959838</v>
      </c>
      <c r="P12" s="17">
        <f>5</f>
        <v>5</v>
      </c>
      <c r="Q12" s="19">
        <f>O12+P12</f>
        <v>39.80542651959838</v>
      </c>
      <c r="R12" s="20">
        <f>Q12/(F12*100)</f>
        <v>0.04975678314949797</v>
      </c>
    </row>
    <row r="13" spans="1:18" ht="13.5">
      <c r="A13" s="16">
        <v>8</v>
      </c>
      <c r="B13" s="16">
        <f>1.5</f>
        <v>1.5</v>
      </c>
      <c r="C13" s="16">
        <v>3</v>
      </c>
      <c r="D13" s="16">
        <v>3</v>
      </c>
      <c r="E13" s="6">
        <f>SUM(B13:D13)*A13</f>
        <v>60</v>
      </c>
      <c r="F13" s="16">
        <f>8</f>
        <v>8</v>
      </c>
      <c r="G13" s="6">
        <f>(E13*(F13^2))/8</f>
        <v>480</v>
      </c>
      <c r="H13" s="16">
        <v>355</v>
      </c>
      <c r="I13" s="7">
        <f>H13/1.15</f>
        <v>308.69565217391306</v>
      </c>
      <c r="J13" s="7">
        <v>70</v>
      </c>
      <c r="K13" s="7">
        <f>J13/1.5</f>
        <v>46.666666666666664</v>
      </c>
      <c r="L13" s="6">
        <f>K13/(K13+(I13/15))</f>
        <v>0.6939655172413792</v>
      </c>
      <c r="M13" s="6">
        <f>(2/(L13*(1-(L13/3))))^0.5</f>
        <v>1.936305063068813</v>
      </c>
      <c r="N13" s="17">
        <v>35</v>
      </c>
      <c r="O13" s="18">
        <f>M13*(G13*10^3/(K13*N13))^0.5</f>
        <v>33.19380108117965</v>
      </c>
      <c r="P13" s="17">
        <f>5</f>
        <v>5</v>
      </c>
      <c r="Q13" s="19">
        <f>O13+P13</f>
        <v>38.19380108117965</v>
      </c>
      <c r="R13" s="20">
        <f>Q13/(F13*100)</f>
        <v>0.047742251351474564</v>
      </c>
    </row>
    <row r="14" spans="1:18" ht="13.5">
      <c r="A14" s="16">
        <v>8</v>
      </c>
      <c r="B14" s="16">
        <f>1.5</f>
        <v>1.5</v>
      </c>
      <c r="C14" s="16">
        <v>3</v>
      </c>
      <c r="D14" s="16">
        <v>4</v>
      </c>
      <c r="E14" s="6">
        <f>SUM(B14:D14)*A14</f>
        <v>68</v>
      </c>
      <c r="F14" s="16">
        <f>8</f>
        <v>8</v>
      </c>
      <c r="G14" s="6">
        <f>(E14*(F14^2))/8</f>
        <v>544</v>
      </c>
      <c r="H14" s="16">
        <v>440</v>
      </c>
      <c r="I14" s="7">
        <f>H14/1.15</f>
        <v>382.60869565217394</v>
      </c>
      <c r="J14" s="7">
        <v>100</v>
      </c>
      <c r="K14" s="7">
        <f>J14/1.5</f>
        <v>66.66666666666667</v>
      </c>
      <c r="L14" s="6">
        <f>K14/(K14+(I14/15))</f>
        <v>0.7232704402515724</v>
      </c>
      <c r="M14" s="6">
        <f>(2/(L14*(1-(L14/3))))^0.5</f>
        <v>1.9088400744898406</v>
      </c>
      <c r="N14" s="17">
        <v>35</v>
      </c>
      <c r="O14" s="18">
        <f>M14*(G14*10^3/(K14*N14))^0.5</f>
        <v>29.146110109791707</v>
      </c>
      <c r="P14" s="17">
        <f>5</f>
        <v>5</v>
      </c>
      <c r="Q14" s="19">
        <f>O14+P14</f>
        <v>34.14611010979171</v>
      </c>
      <c r="R14" s="20">
        <f>Q14/(F14*100)</f>
        <v>0.04268263763723963</v>
      </c>
    </row>
    <row r="15" spans="1:18" ht="13.5">
      <c r="A15" s="16">
        <v>5</v>
      </c>
      <c r="B15" s="16">
        <f>1.5</f>
        <v>1.5</v>
      </c>
      <c r="C15" s="16">
        <v>2.5</v>
      </c>
      <c r="D15" s="16">
        <v>2</v>
      </c>
      <c r="E15" s="6">
        <f>SUM(B15:D15)*A15</f>
        <v>30</v>
      </c>
      <c r="F15" s="16">
        <f>9</f>
        <v>9</v>
      </c>
      <c r="G15" s="6">
        <f>(E15*(F15^2))/8</f>
        <v>303.75</v>
      </c>
      <c r="H15" s="16">
        <f>235</f>
        <v>235</v>
      </c>
      <c r="I15" s="7">
        <f>H15/1.15</f>
        <v>204.34782608695653</v>
      </c>
      <c r="J15" s="7">
        <v>12</v>
      </c>
      <c r="K15" s="7">
        <f>J15/1.5</f>
        <v>8</v>
      </c>
      <c r="L15" s="6">
        <f>K15/(K15+(I15/15))</f>
        <v>0.3699731903485255</v>
      </c>
      <c r="M15" s="6">
        <f>(2/(L15*(1-(L15/3))))^0.5</f>
        <v>2.4831926271164884</v>
      </c>
      <c r="N15" s="17">
        <v>30</v>
      </c>
      <c r="O15" s="18">
        <f>M15*(G15*10^3/(K15*N15))^0.5</f>
        <v>88.34112641953462</v>
      </c>
      <c r="P15" s="17">
        <f>5</f>
        <v>5</v>
      </c>
      <c r="Q15" s="19">
        <f>O15+P15</f>
        <v>93.34112641953462</v>
      </c>
      <c r="R15" s="20">
        <f>Q15/(F15*100)</f>
        <v>0.10371236268837179</v>
      </c>
    </row>
    <row r="16" spans="1:18" ht="13.5">
      <c r="A16" s="16">
        <v>5</v>
      </c>
      <c r="B16" s="16">
        <f>1.5</f>
        <v>1.5</v>
      </c>
      <c r="C16" s="16">
        <v>2.5</v>
      </c>
      <c r="D16" s="16">
        <v>2</v>
      </c>
      <c r="E16" s="6">
        <f>SUM(B16:D16)*A16</f>
        <v>30</v>
      </c>
      <c r="F16" s="16">
        <f>9</f>
        <v>9</v>
      </c>
      <c r="G16" s="6">
        <f>(E16*(F16^2))/8</f>
        <v>303.75</v>
      </c>
      <c r="H16" s="16">
        <v>275</v>
      </c>
      <c r="I16" s="7">
        <f>H16/1.15</f>
        <v>239.13043478260872</v>
      </c>
      <c r="J16" s="7">
        <v>40</v>
      </c>
      <c r="K16" s="7">
        <f>J16/1.5</f>
        <v>26.666666666666668</v>
      </c>
      <c r="L16" s="6">
        <f>K16/(K16+(I16/15))</f>
        <v>0.6258503401360545</v>
      </c>
      <c r="M16" s="6">
        <f>(2/(L16*(1-(L16/3))))^0.5</f>
        <v>2.009492237034986</v>
      </c>
      <c r="N16" s="17">
        <v>30</v>
      </c>
      <c r="O16" s="18">
        <f>M16*(G16*10^3/(K16*N16))^0.5</f>
        <v>39.156104834548174</v>
      </c>
      <c r="P16" s="17">
        <f>5</f>
        <v>5</v>
      </c>
      <c r="Q16" s="19">
        <f>O16+P16</f>
        <v>44.156104834548174</v>
      </c>
      <c r="R16" s="20">
        <f>Q16/(F16*100)</f>
        <v>0.049062338705053526</v>
      </c>
    </row>
    <row r="17" spans="1:18" ht="13.5">
      <c r="A17" s="16">
        <v>8</v>
      </c>
      <c r="B17" s="16">
        <f>1.5</f>
        <v>1.5</v>
      </c>
      <c r="C17" s="16">
        <v>3</v>
      </c>
      <c r="D17" s="16">
        <v>3</v>
      </c>
      <c r="E17" s="6">
        <f>SUM(B17:D17)*A17</f>
        <v>60</v>
      </c>
      <c r="F17" s="16">
        <f>9</f>
        <v>9</v>
      </c>
      <c r="G17" s="6">
        <f>(E17*(F17^2))/8</f>
        <v>607.5</v>
      </c>
      <c r="H17" s="16">
        <v>355</v>
      </c>
      <c r="I17" s="7">
        <f>H17/1.15</f>
        <v>308.69565217391306</v>
      </c>
      <c r="J17" s="7">
        <v>70</v>
      </c>
      <c r="K17" s="7">
        <f>J17/1.5</f>
        <v>46.666666666666664</v>
      </c>
      <c r="L17" s="6">
        <f>K17/(K17+(I17/15))</f>
        <v>0.6939655172413792</v>
      </c>
      <c r="M17" s="6">
        <f>(2/(L17*(1-(L17/3))))^0.5</f>
        <v>1.936305063068813</v>
      </c>
      <c r="N17" s="17">
        <v>35</v>
      </c>
      <c r="O17" s="18">
        <f>M17*(G17*10^3/(K17*N17))^0.5</f>
        <v>37.343026216327104</v>
      </c>
      <c r="P17" s="17">
        <f>5</f>
        <v>5</v>
      </c>
      <c r="Q17" s="19">
        <f>O17+P17</f>
        <v>42.343026216327104</v>
      </c>
      <c r="R17" s="20">
        <f>Q17/(F17*100)</f>
        <v>0.047047806907030115</v>
      </c>
    </row>
    <row r="18" spans="1:18" ht="13.5">
      <c r="A18" s="16">
        <v>8</v>
      </c>
      <c r="B18" s="16">
        <f>1.5</f>
        <v>1.5</v>
      </c>
      <c r="C18" s="16">
        <v>3</v>
      </c>
      <c r="D18" s="16">
        <v>4</v>
      </c>
      <c r="E18" s="6">
        <f>SUM(B18:D18)*A18</f>
        <v>68</v>
      </c>
      <c r="F18" s="16">
        <f>9</f>
        <v>9</v>
      </c>
      <c r="G18" s="6">
        <f>(E18*(F18^2))/8</f>
        <v>688.5</v>
      </c>
      <c r="H18" s="16">
        <v>440</v>
      </c>
      <c r="I18" s="7">
        <f>H18/1.15</f>
        <v>382.60869565217394</v>
      </c>
      <c r="J18" s="7">
        <v>100</v>
      </c>
      <c r="K18" s="7">
        <f>J18/1.5</f>
        <v>66.66666666666667</v>
      </c>
      <c r="L18" s="6">
        <f>K18/(K18+(I18/15))</f>
        <v>0.7232704402515724</v>
      </c>
      <c r="M18" s="6">
        <f>(2/(L18*(1-(L18/3))))^0.5</f>
        <v>1.9088400744898406</v>
      </c>
      <c r="N18" s="17">
        <v>35</v>
      </c>
      <c r="O18" s="18">
        <f>M18*(G18*10^3/(K18*N18))^0.5</f>
        <v>32.78937387351567</v>
      </c>
      <c r="P18" s="17">
        <f>5</f>
        <v>5</v>
      </c>
      <c r="Q18" s="19">
        <f>O18+P18</f>
        <v>37.78937387351567</v>
      </c>
      <c r="R18" s="20">
        <f>Q18/(F18*100)</f>
        <v>0.04198819319279519</v>
      </c>
    </row>
    <row r="19" spans="1:18" ht="13.5">
      <c r="A19" s="16">
        <v>5</v>
      </c>
      <c r="B19" s="16">
        <f>1.5</f>
        <v>1.5</v>
      </c>
      <c r="C19" s="16">
        <v>3</v>
      </c>
      <c r="D19" s="16">
        <v>2</v>
      </c>
      <c r="E19" s="6">
        <f>SUM(B19:D19)*A19</f>
        <v>32.5</v>
      </c>
      <c r="F19" s="16">
        <f>10</f>
        <v>10</v>
      </c>
      <c r="G19" s="6">
        <f>(E19*(F19^2))/8</f>
        <v>406.25</v>
      </c>
      <c r="H19" s="16">
        <v>355</v>
      </c>
      <c r="I19" s="7">
        <f>H19/1.15</f>
        <v>308.69565217391306</v>
      </c>
      <c r="J19" s="7">
        <v>70</v>
      </c>
      <c r="K19" s="7">
        <f>J19/1.5</f>
        <v>46.666666666666664</v>
      </c>
      <c r="L19" s="6">
        <f>K19/(K19+(I19/15))</f>
        <v>0.6939655172413792</v>
      </c>
      <c r="M19" s="6">
        <f>(2/(L19*(1-(L19/3))))^0.5</f>
        <v>1.936305063068813</v>
      </c>
      <c r="N19" s="17">
        <v>40</v>
      </c>
      <c r="O19" s="18">
        <f>M19*(G19*10^3/(K19*N19))^0.5</f>
        <v>28.56518768549666</v>
      </c>
      <c r="P19" s="17">
        <f>5</f>
        <v>5</v>
      </c>
      <c r="Q19" s="19">
        <f>O19+P19</f>
        <v>33.56518768549666</v>
      </c>
      <c r="R19" s="20">
        <f>Q19/(F19*100)</f>
        <v>0.03356518768549666</v>
      </c>
    </row>
    <row r="20" spans="1:18" ht="13.5">
      <c r="A20" s="16">
        <v>5</v>
      </c>
      <c r="B20" s="16">
        <f>1.5</f>
        <v>1.5</v>
      </c>
      <c r="C20" s="16">
        <v>3</v>
      </c>
      <c r="D20" s="16">
        <v>3</v>
      </c>
      <c r="E20" s="6">
        <f>SUM(B20:D20)*A20</f>
        <v>37.5</v>
      </c>
      <c r="F20" s="16">
        <v>10</v>
      </c>
      <c r="G20" s="6">
        <f>(E20*(F20^2))/8</f>
        <v>468.75</v>
      </c>
      <c r="H20" s="16">
        <v>440</v>
      </c>
      <c r="I20" s="7">
        <f>H20/1.15</f>
        <v>382.60869565217394</v>
      </c>
      <c r="J20" s="7">
        <v>100</v>
      </c>
      <c r="K20" s="7">
        <f>J20/1.5</f>
        <v>66.66666666666667</v>
      </c>
      <c r="L20" s="6">
        <f>K20/(K20+(I20/15))</f>
        <v>0.7232704402515724</v>
      </c>
      <c r="M20" s="6">
        <f>(2/(L20*(1-(L20/3))))^0.5</f>
        <v>1.9088400744898406</v>
      </c>
      <c r="N20" s="17">
        <v>50</v>
      </c>
      <c r="O20" s="18">
        <f>M20*(G20*10^3/(K20*N20))^0.5</f>
        <v>22.63605871647513</v>
      </c>
      <c r="P20" s="17">
        <f>5</f>
        <v>5</v>
      </c>
      <c r="Q20" s="19">
        <f>O20+P20</f>
        <v>27.63605871647513</v>
      </c>
      <c r="R20" s="20">
        <f>Q20/(F20*100)</f>
        <v>0.02763605871647513</v>
      </c>
    </row>
    <row r="21" spans="1:18" ht="13.5">
      <c r="A21" s="16">
        <v>8</v>
      </c>
      <c r="B21" s="16">
        <f>1.5</f>
        <v>1.5</v>
      </c>
      <c r="C21" s="16">
        <v>3</v>
      </c>
      <c r="D21" s="16">
        <v>4</v>
      </c>
      <c r="E21" s="6">
        <f>SUM(B21:D21)*A21</f>
        <v>68</v>
      </c>
      <c r="F21" s="16">
        <v>10</v>
      </c>
      <c r="G21" s="6">
        <f>(E21*(F21^2))/8</f>
        <v>850</v>
      </c>
      <c r="H21" s="16">
        <v>355</v>
      </c>
      <c r="I21" s="7">
        <f>H21/1.15</f>
        <v>308.69565217391306</v>
      </c>
      <c r="J21" s="7">
        <v>70</v>
      </c>
      <c r="K21" s="7">
        <f>J21/1.5</f>
        <v>46.666666666666664</v>
      </c>
      <c r="L21" s="6">
        <f>K21/(K21+(I21/15))</f>
        <v>0.6939655172413792</v>
      </c>
      <c r="M21" s="6">
        <f>(2/(L21*(1-(L21/3))))^0.5</f>
        <v>1.936305063068813</v>
      </c>
      <c r="N21" s="17">
        <v>40</v>
      </c>
      <c r="O21" s="18">
        <f>M21*(G21*10^3/(K21*N21))^0.5</f>
        <v>41.31900528645578</v>
      </c>
      <c r="P21" s="17">
        <f>5</f>
        <v>5</v>
      </c>
      <c r="Q21" s="19">
        <f>O21+P21</f>
        <v>46.31900528645578</v>
      </c>
      <c r="R21" s="20">
        <f>Q21/(F21*100)</f>
        <v>0.04631900528645578</v>
      </c>
    </row>
    <row r="22" spans="1:18" ht="13.5">
      <c r="A22" s="16">
        <v>8</v>
      </c>
      <c r="B22" s="16">
        <f>1.5</f>
        <v>1.5</v>
      </c>
      <c r="C22" s="16">
        <v>3</v>
      </c>
      <c r="D22" s="16">
        <v>5</v>
      </c>
      <c r="E22" s="6">
        <f>SUM(B22:D22)*A22</f>
        <v>76</v>
      </c>
      <c r="F22" s="16">
        <v>10</v>
      </c>
      <c r="G22" s="6">
        <f>(E22*(F22^2))/8</f>
        <v>950</v>
      </c>
      <c r="H22" s="16">
        <v>440</v>
      </c>
      <c r="I22" s="7">
        <f>H22/1.15</f>
        <v>382.60869565217394</v>
      </c>
      <c r="J22" s="7">
        <v>100</v>
      </c>
      <c r="K22" s="7">
        <f>J22/1.5</f>
        <v>66.66666666666667</v>
      </c>
      <c r="L22" s="6">
        <f>K22/(K22+(I22/15))</f>
        <v>0.7232704402515724</v>
      </c>
      <c r="M22" s="6">
        <f>(2/(L22*(1-(L22/3))))^0.5</f>
        <v>1.9088400744898406</v>
      </c>
      <c r="N22" s="17">
        <v>50</v>
      </c>
      <c r="O22" s="18">
        <f>M22*(G22*10^3/(K22*N22))^0.5</f>
        <v>32.22492936445072</v>
      </c>
      <c r="P22" s="17">
        <f>5</f>
        <v>5</v>
      </c>
      <c r="Q22" s="19">
        <f>O22+P22</f>
        <v>37.22492936445072</v>
      </c>
      <c r="R22" s="20">
        <f>Q22/(F22*100)</f>
        <v>0.03722492936445072</v>
      </c>
    </row>
    <row r="23" spans="1:18" ht="13.5">
      <c r="A23" s="16">
        <v>5</v>
      </c>
      <c r="B23" s="16">
        <f>1.5</f>
        <v>1.5</v>
      </c>
      <c r="C23" s="16">
        <v>3</v>
      </c>
      <c r="D23" s="16">
        <v>2</v>
      </c>
      <c r="E23" s="6">
        <f>SUM(B23:D23)*A23</f>
        <v>32.5</v>
      </c>
      <c r="F23" s="16">
        <v>11</v>
      </c>
      <c r="G23" s="6">
        <f>(E23*(F23^2))/8</f>
        <v>491.5625</v>
      </c>
      <c r="H23" s="16">
        <v>355</v>
      </c>
      <c r="I23" s="7">
        <f>H23/1.15</f>
        <v>308.69565217391306</v>
      </c>
      <c r="J23" s="7">
        <v>70</v>
      </c>
      <c r="K23" s="7">
        <f>J23/1.5</f>
        <v>46.666666666666664</v>
      </c>
      <c r="L23" s="6">
        <f>K23/(K23+(I23/15))</f>
        <v>0.6939655172413792</v>
      </c>
      <c r="M23" s="6">
        <f>(2/(L23*(1-(L23/3))))^0.5</f>
        <v>1.936305063068813</v>
      </c>
      <c r="N23" s="17">
        <v>45</v>
      </c>
      <c r="O23" s="18">
        <f>M23*(G23*10^3/(K23*N23))^0.5</f>
        <v>29.62466894681235</v>
      </c>
      <c r="P23" s="17">
        <f>5</f>
        <v>5</v>
      </c>
      <c r="Q23" s="19">
        <f>O23+P23</f>
        <v>34.62466894681235</v>
      </c>
      <c r="R23" s="20">
        <f>Q23/(F23*100)</f>
        <v>0.03147697176982941</v>
      </c>
    </row>
    <row r="24" spans="1:18" ht="13.5">
      <c r="A24" s="16">
        <v>5</v>
      </c>
      <c r="B24" s="16">
        <f>1.5</f>
        <v>1.5</v>
      </c>
      <c r="C24" s="16">
        <v>3</v>
      </c>
      <c r="D24" s="16">
        <v>3</v>
      </c>
      <c r="E24" s="6">
        <f>SUM(B24:D24)*A24</f>
        <v>37.5</v>
      </c>
      <c r="F24" s="16">
        <v>11</v>
      </c>
      <c r="G24" s="6">
        <f>(E24*(F24^2))/8</f>
        <v>567.1875</v>
      </c>
      <c r="H24" s="16">
        <v>440</v>
      </c>
      <c r="I24" s="7">
        <f>H24/1.15</f>
        <v>382.60869565217394</v>
      </c>
      <c r="J24" s="7">
        <v>100</v>
      </c>
      <c r="K24" s="7">
        <f>J24/1.5</f>
        <v>66.66666666666667</v>
      </c>
      <c r="L24" s="6">
        <f>K24/(K24+(I24/15))</f>
        <v>0.7232704402515724</v>
      </c>
      <c r="M24" s="6">
        <f>(2/(L24*(1-(L24/3))))^0.5</f>
        <v>1.9088400744898406</v>
      </c>
      <c r="N24" s="17">
        <v>55</v>
      </c>
      <c r="O24" s="18">
        <f>M24*(G24*10^3/(K24*N24))^0.5</f>
        <v>23.7408986695382</v>
      </c>
      <c r="P24" s="17">
        <f>5</f>
        <v>5</v>
      </c>
      <c r="Q24" s="19">
        <f>O24+P24</f>
        <v>28.7408986695382</v>
      </c>
      <c r="R24" s="20">
        <f>Q24/(F24*100)</f>
        <v>0.026128089699580182</v>
      </c>
    </row>
    <row r="25" spans="1:18" ht="13.5">
      <c r="A25" s="16">
        <v>8</v>
      </c>
      <c r="B25" s="16">
        <f>1.5</f>
        <v>1.5</v>
      </c>
      <c r="C25" s="16">
        <v>3</v>
      </c>
      <c r="D25" s="16">
        <v>4</v>
      </c>
      <c r="E25" s="6">
        <f>SUM(B25:D25)*A25</f>
        <v>68</v>
      </c>
      <c r="F25" s="16">
        <v>11</v>
      </c>
      <c r="G25" s="6">
        <f>(E25*(F25^2))/8</f>
        <v>1028.5</v>
      </c>
      <c r="H25" s="16">
        <v>355</v>
      </c>
      <c r="I25" s="7">
        <f>H25/1.15</f>
        <v>308.69565217391306</v>
      </c>
      <c r="J25" s="7">
        <v>80</v>
      </c>
      <c r="K25" s="7">
        <f>J25/1.5</f>
        <v>53.333333333333336</v>
      </c>
      <c r="L25" s="6">
        <f>K25/(K25+(I25/15))</f>
        <v>0.7215686274509804</v>
      </c>
      <c r="M25" s="6">
        <f>(2/(L25*(1-(L25/3))))^0.5</f>
        <v>1.9103758877058907</v>
      </c>
      <c r="N25" s="17">
        <v>55</v>
      </c>
      <c r="O25" s="18">
        <f>M25*(G25*10^3/(K25*N25))^0.5</f>
        <v>35.77175661517099</v>
      </c>
      <c r="P25" s="17">
        <f>5</f>
        <v>5</v>
      </c>
      <c r="Q25" s="19">
        <f>O25+P25</f>
        <v>40.77175661517099</v>
      </c>
      <c r="R25" s="20">
        <f>Q25/(F25*100)</f>
        <v>0.03706523328651908</v>
      </c>
    </row>
    <row r="26" spans="1:18" ht="13.5">
      <c r="A26" s="16">
        <v>8</v>
      </c>
      <c r="B26" s="16">
        <f>1.5</f>
        <v>1.5</v>
      </c>
      <c r="C26" s="16">
        <v>3</v>
      </c>
      <c r="D26" s="16">
        <v>5</v>
      </c>
      <c r="E26" s="6">
        <f>SUM(B26:D26)*A26</f>
        <v>76</v>
      </c>
      <c r="F26" s="16">
        <v>11</v>
      </c>
      <c r="G26" s="6">
        <f>(E26*(F26^2))/8</f>
        <v>1149.5</v>
      </c>
      <c r="H26" s="16">
        <v>440</v>
      </c>
      <c r="I26" s="7">
        <f>H26/1.15</f>
        <v>382.60869565217394</v>
      </c>
      <c r="J26" s="7">
        <v>100</v>
      </c>
      <c r="K26" s="7">
        <f>J26/1.5</f>
        <v>66.66666666666667</v>
      </c>
      <c r="L26" s="6">
        <f>K26/(K26+(I26/15))</f>
        <v>0.7232704402515724</v>
      </c>
      <c r="M26" s="6">
        <f>(2/(L26*(1-(L26/3))))^0.5</f>
        <v>1.9088400744898406</v>
      </c>
      <c r="N26" s="17">
        <v>60</v>
      </c>
      <c r="O26" s="18">
        <f>M26*(G26*10^3/(K26*N26))^0.5</f>
        <v>32.35892133268717</v>
      </c>
      <c r="P26" s="17">
        <f>5</f>
        <v>5</v>
      </c>
      <c r="Q26" s="19">
        <f>O26+P26</f>
        <v>37.35892133268717</v>
      </c>
      <c r="R26" s="20">
        <f>Q26/(F26*100)</f>
        <v>0.033962655756988334</v>
      </c>
    </row>
  </sheetData>
  <sheetProtection selectLockedCells="1" selectUnlockedCells="1"/>
  <printOptions/>
  <pageMargins left="0.44930555555555557" right="0.44930555555555557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Uccio</dc:creator>
  <cp:keywords/>
  <dc:description/>
  <cp:lastModifiedBy>Enrico Uccio</cp:lastModifiedBy>
  <cp:lastPrinted>2010-04-22T12:06:35Z</cp:lastPrinted>
  <dcterms:created xsi:type="dcterms:W3CDTF">2010-04-15T07:06:57Z</dcterms:created>
  <dcterms:modified xsi:type="dcterms:W3CDTF">2010-05-22T12:27:15Z</dcterms:modified>
  <cp:category/>
  <cp:version/>
  <cp:contentType/>
  <cp:contentStatus/>
  <cp:revision>15</cp:revision>
</cp:coreProperties>
</file>