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2"/>
  </bookViews>
  <sheets>
    <sheet name="legno" sheetId="1" r:id="rId1"/>
    <sheet name="acciaio" sheetId="2" r:id="rId2"/>
    <sheet name="cls armato" sheetId="3" r:id="rId3"/>
  </sheets>
  <definedNames/>
  <calcPr fullCalcOnLoad="1"/>
</workbook>
</file>

<file path=xl/sharedStrings.xml><?xml version="1.0" encoding="utf-8"?>
<sst xmlns="http://schemas.openxmlformats.org/spreadsheetml/2006/main" count="41" uniqueCount="24">
  <si>
    <t>interasse (m)</t>
  </si>
  <si>
    <t>qp (KN/mq)</t>
  </si>
  <si>
    <t>qs (KN/mq)</t>
  </si>
  <si>
    <t>qa (KN/mq)</t>
  </si>
  <si>
    <t>q (KN/m)</t>
  </si>
  <si>
    <t>luce (m)</t>
  </si>
  <si>
    <t>M (KN*m)</t>
  </si>
  <si>
    <t>fy (N/mmq)</t>
  </si>
  <si>
    <t>sig_adm (N/mmq)</t>
  </si>
  <si>
    <t>b (cm)</t>
  </si>
  <si>
    <t>h (cm)</t>
  </si>
  <si>
    <t>fm,k (N/mmq)</t>
  </si>
  <si>
    <t>fy,k (N/mmq)</t>
  </si>
  <si>
    <t>sig_fa (N/mmq)</t>
  </si>
  <si>
    <t>Rck (N/mmq)</t>
  </si>
  <si>
    <t>sig_ca (N/mmq)</t>
  </si>
  <si>
    <t>alfa</t>
  </si>
  <si>
    <t>r</t>
  </si>
  <si>
    <t>H (cm)</t>
  </si>
  <si>
    <t>delta (cm)</t>
  </si>
  <si>
    <t>H/l</t>
  </si>
  <si>
    <t>Wx (cmc)</t>
  </si>
  <si>
    <t>base (mm)</t>
  </si>
  <si>
    <t>altezza (mm)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</si>
</sst>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43" fontId="0" fillId="0" borderId="10" xfId="43" applyFont="1" applyBorder="1" applyAlignment="1">
      <alignment horizontal="center"/>
    </xf>
    <xf numFmtId="0" fontId="0" fillId="0" borderId="0" xfId="0" applyFill="1" applyAlignment="1">
      <alignment/>
    </xf>
    <xf numFmtId="0" fontId="0" fillId="4" borderId="10" xfId="0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15" fillId="8" borderId="10" xfId="0" applyFont="1" applyFill="1" applyBorder="1" applyAlignment="1">
      <alignment horizontal="center"/>
    </xf>
    <xf numFmtId="2" fontId="15" fillId="8" borderId="10" xfId="0" applyNumberFormat="1" applyFont="1" applyFill="1" applyBorder="1" applyAlignment="1">
      <alignment horizontal="center"/>
    </xf>
    <xf numFmtId="0" fontId="15" fillId="8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2" fontId="0" fillId="8" borderId="10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16.7109375" style="0" customWidth="1"/>
    <col min="2" max="2" width="15.00390625" style="0" customWidth="1"/>
    <col min="3" max="3" width="15.57421875" style="0" customWidth="1"/>
    <col min="4" max="4" width="14.140625" style="0" customWidth="1"/>
    <col min="5" max="5" width="12.140625" style="0" customWidth="1"/>
    <col min="6" max="6" width="11.8515625" style="0" customWidth="1"/>
    <col min="7" max="7" width="12.7109375" style="0" customWidth="1"/>
    <col min="8" max="8" width="14.00390625" style="0" customWidth="1"/>
    <col min="9" max="9" width="16.8515625" style="0" customWidth="1"/>
    <col min="10" max="10" width="12.7109375" style="0" customWidth="1"/>
    <col min="11" max="11" width="13.28125" style="0" customWidth="1"/>
  </cols>
  <sheetData>
    <row r="1" spans="1:11" ht="15">
      <c r="A1" s="7" t="s">
        <v>0</v>
      </c>
      <c r="B1" s="7" t="s">
        <v>2</v>
      </c>
      <c r="C1" s="7" t="s">
        <v>1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11</v>
      </c>
      <c r="I1" s="7" t="s">
        <v>8</v>
      </c>
      <c r="J1" s="7" t="s">
        <v>9</v>
      </c>
      <c r="K1" s="7" t="s">
        <v>10</v>
      </c>
    </row>
    <row r="2" spans="1:11" ht="15">
      <c r="A2" s="8"/>
      <c r="B2" s="8"/>
      <c r="C2" s="9"/>
      <c r="D2" s="8"/>
      <c r="E2" s="8"/>
      <c r="F2" s="8"/>
      <c r="G2" s="8"/>
      <c r="H2" s="8"/>
      <c r="I2" s="8"/>
      <c r="J2" s="8"/>
      <c r="K2" s="8"/>
    </row>
    <row r="3" spans="1:11" ht="15">
      <c r="A3" s="5">
        <v>5</v>
      </c>
      <c r="B3" s="5">
        <v>0.5</v>
      </c>
      <c r="C3" s="5">
        <v>2.5</v>
      </c>
      <c r="D3" s="6">
        <v>3</v>
      </c>
      <c r="E3" s="1">
        <f>(B3+C3+D3)*A3</f>
        <v>30</v>
      </c>
      <c r="F3" s="5">
        <v>6</v>
      </c>
      <c r="G3" s="1">
        <f>E3*F3^2/8</f>
        <v>135</v>
      </c>
      <c r="H3" s="5">
        <v>24</v>
      </c>
      <c r="I3" s="2">
        <f>H3/1.35</f>
        <v>17.777777777777775</v>
      </c>
      <c r="J3" s="5">
        <v>20</v>
      </c>
      <c r="K3" s="2">
        <f>(6*G3*1000/(J3*I3))^0.5</f>
        <v>47.72970773009196</v>
      </c>
    </row>
    <row r="4" spans="1:11" ht="15">
      <c r="A4" s="18">
        <v>5.5</v>
      </c>
      <c r="B4" s="5">
        <v>0.5</v>
      </c>
      <c r="C4" s="5">
        <v>2.5</v>
      </c>
      <c r="D4" s="6">
        <v>3</v>
      </c>
      <c r="E4" s="1">
        <f>(B4+C4+D4)*A4</f>
        <v>33</v>
      </c>
      <c r="F4" s="10">
        <v>6</v>
      </c>
      <c r="G4" s="1">
        <f>E4*F4^2/8</f>
        <v>148.5</v>
      </c>
      <c r="H4" s="10">
        <v>24</v>
      </c>
      <c r="I4" s="2">
        <f>H4/1.35</f>
        <v>17.777777777777775</v>
      </c>
      <c r="J4" s="10">
        <v>20</v>
      </c>
      <c r="K4" s="2">
        <f>(6*G4*1000/(J4*I4))^0.5</f>
        <v>50.05933978789573</v>
      </c>
    </row>
    <row r="5" spans="1:11" ht="15">
      <c r="A5" s="16">
        <v>6</v>
      </c>
      <c r="B5" s="5">
        <v>0.5</v>
      </c>
      <c r="C5" s="5">
        <v>2.5</v>
      </c>
      <c r="D5" s="6">
        <v>3</v>
      </c>
      <c r="E5" s="1">
        <f>(B5+C5+D5)*A5</f>
        <v>36</v>
      </c>
      <c r="F5" s="10">
        <v>6</v>
      </c>
      <c r="G5" s="1">
        <f>E5*F5^2/8</f>
        <v>162</v>
      </c>
      <c r="H5" s="10">
        <v>24</v>
      </c>
      <c r="I5" s="2">
        <f aca="true" t="shared" si="0" ref="I4:I25">H5/1.35</f>
        <v>17.777777777777775</v>
      </c>
      <c r="J5" s="10">
        <v>20</v>
      </c>
      <c r="K5" s="2">
        <f>(6*G5*1000/(J5*I5))^0.5</f>
        <v>52.28527517380013</v>
      </c>
    </row>
    <row r="6" spans="1:11" ht="15">
      <c r="A6" s="5">
        <v>6</v>
      </c>
      <c r="B6" s="5">
        <v>0.5</v>
      </c>
      <c r="C6" s="16">
        <v>3.5</v>
      </c>
      <c r="D6" s="6">
        <v>3</v>
      </c>
      <c r="E6" s="1">
        <f>(B6+C6+D6)*A6</f>
        <v>42</v>
      </c>
      <c r="F6" s="5">
        <v>6</v>
      </c>
      <c r="G6" s="1">
        <f>E6*F6^2/8</f>
        <v>189</v>
      </c>
      <c r="H6" s="5">
        <v>24</v>
      </c>
      <c r="I6" s="2">
        <f t="shared" si="0"/>
        <v>17.777777777777775</v>
      </c>
      <c r="J6" s="5">
        <v>20</v>
      </c>
      <c r="K6" s="2">
        <f>(6*G6*1000/(J6*I6))^0.5</f>
        <v>56.474551791050104</v>
      </c>
    </row>
    <row r="7" spans="1:11" ht="15">
      <c r="A7" s="16">
        <v>5</v>
      </c>
      <c r="B7" s="5">
        <v>0.5</v>
      </c>
      <c r="C7" s="11">
        <v>3.5</v>
      </c>
      <c r="D7" s="6">
        <v>3</v>
      </c>
      <c r="E7" s="1">
        <f>(B7+C7+D7)*A7</f>
        <v>35</v>
      </c>
      <c r="F7" s="5">
        <v>6</v>
      </c>
      <c r="G7" s="1">
        <f>E7*F7^2/8</f>
        <v>157.5</v>
      </c>
      <c r="H7" s="5">
        <v>24</v>
      </c>
      <c r="I7" s="2">
        <f t="shared" si="0"/>
        <v>17.777777777777775</v>
      </c>
      <c r="J7" s="5">
        <v>20</v>
      </c>
      <c r="K7" s="2">
        <f>(6*G7*1000/(J7*I7))^0.5</f>
        <v>51.553976568253205</v>
      </c>
    </row>
    <row r="8" spans="1:11" ht="15">
      <c r="A8" s="5">
        <v>6</v>
      </c>
      <c r="B8" s="5">
        <v>0.5</v>
      </c>
      <c r="C8" s="16">
        <v>4</v>
      </c>
      <c r="D8" s="6">
        <v>3</v>
      </c>
      <c r="E8" s="1">
        <f>(B8+C8+D8)*A8</f>
        <v>45</v>
      </c>
      <c r="F8" s="5">
        <v>6</v>
      </c>
      <c r="G8" s="1">
        <f>E8*F8^2/8</f>
        <v>202.5</v>
      </c>
      <c r="H8" s="5">
        <v>24</v>
      </c>
      <c r="I8" s="2">
        <f t="shared" si="0"/>
        <v>17.777777777777775</v>
      </c>
      <c r="J8" s="5">
        <v>20</v>
      </c>
      <c r="K8" s="2">
        <f>(6*G8*1000/(J8*I8))^0.5</f>
        <v>58.45671475544961</v>
      </c>
    </row>
    <row r="9" spans="1:11" ht="15">
      <c r="A9" s="16">
        <v>5</v>
      </c>
      <c r="B9" s="5">
        <v>0.5</v>
      </c>
      <c r="C9" s="11">
        <v>4</v>
      </c>
      <c r="D9" s="6">
        <v>3</v>
      </c>
      <c r="E9" s="1">
        <f>(B9+C9+D9)*A9</f>
        <v>37.5</v>
      </c>
      <c r="F9" s="5">
        <v>6</v>
      </c>
      <c r="G9" s="1">
        <f>E9*F9^2/8</f>
        <v>168.75</v>
      </c>
      <c r="H9" s="5">
        <v>24</v>
      </c>
      <c r="I9" s="2">
        <f t="shared" si="0"/>
        <v>17.777777777777775</v>
      </c>
      <c r="J9" s="5">
        <v>20</v>
      </c>
      <c r="K9" s="2">
        <f>(6*G9*1000/(J9*I9))^0.5</f>
        <v>53.36343551534141</v>
      </c>
    </row>
    <row r="10" spans="1:11" ht="15">
      <c r="A10" s="11">
        <v>5</v>
      </c>
      <c r="B10" s="11">
        <v>0.5</v>
      </c>
      <c r="C10" s="11">
        <v>4</v>
      </c>
      <c r="D10" s="17">
        <v>4</v>
      </c>
      <c r="E10" s="13">
        <f>(B10+C10+D10)*A10</f>
        <v>42.5</v>
      </c>
      <c r="F10" s="11">
        <v>6</v>
      </c>
      <c r="G10" s="13">
        <f>E10*F10^2/8</f>
        <v>191.25</v>
      </c>
      <c r="H10" s="11">
        <v>24</v>
      </c>
      <c r="I10" s="14">
        <f t="shared" si="0"/>
        <v>17.777777777777775</v>
      </c>
      <c r="J10" s="11">
        <v>20</v>
      </c>
      <c r="K10" s="14">
        <f>(6*G10*1000/(J10*I10))^0.5</f>
        <v>56.809715278286696</v>
      </c>
    </row>
    <row r="11" spans="1:11" ht="15">
      <c r="A11" s="11">
        <v>5</v>
      </c>
      <c r="B11" s="11">
        <v>0.5</v>
      </c>
      <c r="C11" s="11">
        <v>4</v>
      </c>
      <c r="D11" s="12">
        <v>4</v>
      </c>
      <c r="E11" s="13">
        <f>(B11+C11+D11)*A11</f>
        <v>42.5</v>
      </c>
      <c r="F11" s="16">
        <v>7</v>
      </c>
      <c r="G11" s="13">
        <f>E11*F11^2/8</f>
        <v>260.3125</v>
      </c>
      <c r="H11" s="11">
        <v>24</v>
      </c>
      <c r="I11" s="14">
        <f t="shared" si="0"/>
        <v>17.777777777777775</v>
      </c>
      <c r="J11" s="11">
        <v>20</v>
      </c>
      <c r="K11" s="14">
        <f>(6*G11*1000/(J11*I11))^0.5</f>
        <v>66.27800115800115</v>
      </c>
    </row>
    <row r="12" spans="1:11" ht="15">
      <c r="A12" s="11">
        <v>5</v>
      </c>
      <c r="B12" s="11">
        <v>0.5</v>
      </c>
      <c r="C12" s="11">
        <v>4</v>
      </c>
      <c r="D12" s="12">
        <v>4</v>
      </c>
      <c r="E12" s="13">
        <f>(B12+C12+D12)*A12</f>
        <v>42.5</v>
      </c>
      <c r="F12" s="11">
        <v>7</v>
      </c>
      <c r="G12" s="13">
        <f>E12*F12^2/8</f>
        <v>260.3125</v>
      </c>
      <c r="H12" s="16">
        <v>28</v>
      </c>
      <c r="I12" s="14">
        <f t="shared" si="0"/>
        <v>20.74074074074074</v>
      </c>
      <c r="J12" s="11">
        <v>20</v>
      </c>
      <c r="K12" s="14">
        <f>(6*G12*1000/(J12*I12))^0.5</f>
        <v>61.3615056448259</v>
      </c>
    </row>
    <row r="13" spans="1:11" ht="15">
      <c r="A13" s="11">
        <v>5</v>
      </c>
      <c r="B13" s="11">
        <v>0.5</v>
      </c>
      <c r="C13" s="11">
        <v>4</v>
      </c>
      <c r="D13" s="12">
        <v>4</v>
      </c>
      <c r="E13" s="13">
        <f>(B13+C13+D13)*A13</f>
        <v>42.5</v>
      </c>
      <c r="F13" s="11">
        <v>7</v>
      </c>
      <c r="G13" s="13">
        <f>E13*F13^2/8</f>
        <v>260.3125</v>
      </c>
      <c r="H13" s="11">
        <v>28</v>
      </c>
      <c r="I13" s="14">
        <f t="shared" si="0"/>
        <v>20.74074074074074</v>
      </c>
      <c r="J13" s="16">
        <v>25</v>
      </c>
      <c r="K13" s="14">
        <f>(6*G13*1000/(J13*I13))^0.5</f>
        <v>54.88339912942711</v>
      </c>
    </row>
    <row r="14" spans="1:11" ht="15">
      <c r="A14" s="11">
        <v>5</v>
      </c>
      <c r="B14" s="11">
        <v>0.5</v>
      </c>
      <c r="C14" s="11">
        <v>4</v>
      </c>
      <c r="D14" s="12">
        <v>4</v>
      </c>
      <c r="E14" s="13">
        <f>(B14+C14+D14)*A14</f>
        <v>42.5</v>
      </c>
      <c r="F14" s="11">
        <v>7</v>
      </c>
      <c r="G14" s="13">
        <f>E14*F14^2/8</f>
        <v>260.3125</v>
      </c>
      <c r="H14" s="11">
        <v>28</v>
      </c>
      <c r="I14" s="14">
        <f t="shared" si="0"/>
        <v>20.74074074074074</v>
      </c>
      <c r="J14" s="16">
        <v>30</v>
      </c>
      <c r="K14" s="14">
        <f>(6*G14*1000/(J14*I14))^0.5</f>
        <v>50.101459559577705</v>
      </c>
    </row>
    <row r="15" spans="1:11" ht="15">
      <c r="A15" s="11">
        <v>5</v>
      </c>
      <c r="B15" s="11">
        <v>0.5</v>
      </c>
      <c r="C15" s="11">
        <v>4</v>
      </c>
      <c r="D15" s="12">
        <v>4</v>
      </c>
      <c r="E15" s="13">
        <f>(B15+C15+D15)*A15</f>
        <v>42.5</v>
      </c>
      <c r="F15" s="16">
        <v>8</v>
      </c>
      <c r="G15" s="13">
        <f>E15*F15^2/8</f>
        <v>340</v>
      </c>
      <c r="H15" s="11">
        <v>28</v>
      </c>
      <c r="I15" s="14">
        <f t="shared" si="0"/>
        <v>20.74074074074074</v>
      </c>
      <c r="J15" s="11">
        <v>30</v>
      </c>
      <c r="K15" s="14">
        <f>(6*G15*1000/(J15*I15))^0.5</f>
        <v>57.258810925231664</v>
      </c>
    </row>
    <row r="16" spans="1:11" ht="15">
      <c r="A16" s="16">
        <v>6</v>
      </c>
      <c r="B16" s="11">
        <v>0.5</v>
      </c>
      <c r="C16" s="11">
        <v>4</v>
      </c>
      <c r="D16" s="12">
        <v>4</v>
      </c>
      <c r="E16" s="13">
        <f>(B16+C16+D16)*A16</f>
        <v>51</v>
      </c>
      <c r="F16" s="11">
        <v>8</v>
      </c>
      <c r="G16" s="13">
        <f>E16*F16^2/8</f>
        <v>408</v>
      </c>
      <c r="H16" s="11">
        <v>28</v>
      </c>
      <c r="I16" s="14">
        <f t="shared" si="0"/>
        <v>20.74074074074074</v>
      </c>
      <c r="J16" s="11">
        <v>30</v>
      </c>
      <c r="K16" s="2">
        <f>(6*G16*1000/(J16*I16))^0.5</f>
        <v>62.723884719345264</v>
      </c>
    </row>
    <row r="17" spans="1:11" ht="15">
      <c r="A17" s="11">
        <v>6</v>
      </c>
      <c r="B17" s="11">
        <v>0.5</v>
      </c>
      <c r="C17" s="11">
        <v>4</v>
      </c>
      <c r="D17" s="12">
        <v>4</v>
      </c>
      <c r="E17" s="13">
        <f>(B17+C17+D17)*A17</f>
        <v>51</v>
      </c>
      <c r="F17" s="11">
        <v>8</v>
      </c>
      <c r="G17" s="13">
        <f>E17*F17^2/8</f>
        <v>408</v>
      </c>
      <c r="H17" s="11">
        <v>28</v>
      </c>
      <c r="I17" s="14">
        <f t="shared" si="0"/>
        <v>20.74074074074074</v>
      </c>
      <c r="J17" s="16">
        <v>35</v>
      </c>
      <c r="K17" s="2">
        <f>(6*G17*1000/(J17*I17))^0.5</f>
        <v>58.07103320898625</v>
      </c>
    </row>
    <row r="18" spans="1:11" ht="15">
      <c r="A18" s="11">
        <v>6</v>
      </c>
      <c r="B18" s="11">
        <v>0.5</v>
      </c>
      <c r="C18" s="11">
        <v>4</v>
      </c>
      <c r="D18" s="17">
        <v>5</v>
      </c>
      <c r="E18" s="13">
        <f>(B18+C18+D18)*A18</f>
        <v>57</v>
      </c>
      <c r="F18" s="11">
        <v>8</v>
      </c>
      <c r="G18" s="13">
        <f>E18*F18^2/8</f>
        <v>456</v>
      </c>
      <c r="H18" s="11">
        <v>28</v>
      </c>
      <c r="I18" s="14">
        <f t="shared" si="0"/>
        <v>20.74074074074074</v>
      </c>
      <c r="J18" s="11">
        <v>35</v>
      </c>
      <c r="K18" s="2">
        <f>(6*G18*1000/(J18*I18))^0.5</f>
        <v>61.392015701039945</v>
      </c>
    </row>
    <row r="19" spans="1:11" ht="15">
      <c r="A19" s="11">
        <v>6</v>
      </c>
      <c r="B19" s="11">
        <v>0.5</v>
      </c>
      <c r="C19" s="11">
        <v>4</v>
      </c>
      <c r="D19" s="12">
        <v>5</v>
      </c>
      <c r="E19" s="1">
        <f>(B19+C19+D19)*A19</f>
        <v>57</v>
      </c>
      <c r="F19" s="16">
        <v>7</v>
      </c>
      <c r="G19" s="1">
        <f>E19*F19^2/8</f>
        <v>349.125</v>
      </c>
      <c r="H19" s="5">
        <v>28</v>
      </c>
      <c r="I19" s="2">
        <f t="shared" si="0"/>
        <v>20.74074074074074</v>
      </c>
      <c r="J19" s="5">
        <v>35</v>
      </c>
      <c r="K19" s="2">
        <f>(6*G19*1000/(J19*I19))^0.5</f>
        <v>53.71801373840995</v>
      </c>
    </row>
    <row r="20" spans="1:11" ht="15">
      <c r="A20" s="11">
        <v>6</v>
      </c>
      <c r="B20" s="11">
        <v>0.5</v>
      </c>
      <c r="C20" s="11">
        <v>4</v>
      </c>
      <c r="D20" s="12">
        <v>5</v>
      </c>
      <c r="E20" s="1">
        <f>(B20+C20+D20)*A20</f>
        <v>57</v>
      </c>
      <c r="F20" s="16">
        <v>6</v>
      </c>
      <c r="G20" s="1">
        <f>E20*F20^2/8</f>
        <v>256.5</v>
      </c>
      <c r="H20" s="5">
        <v>28</v>
      </c>
      <c r="I20" s="2">
        <f t="shared" si="0"/>
        <v>20.74074074074074</v>
      </c>
      <c r="J20" s="5">
        <v>35</v>
      </c>
      <c r="K20" s="2">
        <f>(6*G20*1000/(J20*I20))^0.5</f>
        <v>46.04401177577996</v>
      </c>
    </row>
    <row r="21" spans="1:11" ht="15">
      <c r="A21" s="5"/>
      <c r="B21" s="5"/>
      <c r="C21" s="5"/>
      <c r="D21" s="5"/>
      <c r="E21" s="1">
        <f>(B21+C21+D21)*A21</f>
        <v>0</v>
      </c>
      <c r="F21" s="5"/>
      <c r="G21" s="1">
        <f>E21*F21^2/8</f>
        <v>0</v>
      </c>
      <c r="H21" s="5"/>
      <c r="I21" s="2">
        <f t="shared" si="0"/>
        <v>0</v>
      </c>
      <c r="J21" s="5"/>
      <c r="K21" s="2" t="e">
        <f>(6*G21*1000/(J21*I21))^0.5</f>
        <v>#DIV/0!</v>
      </c>
    </row>
    <row r="22" spans="1:11" ht="15">
      <c r="A22" s="5"/>
      <c r="B22" s="5"/>
      <c r="C22" s="5"/>
      <c r="D22" s="5"/>
      <c r="E22" s="1">
        <f>(B22+C22+D22)*A22</f>
        <v>0</v>
      </c>
      <c r="F22" s="5"/>
      <c r="G22" s="1">
        <f>E22*F22^2/8</f>
        <v>0</v>
      </c>
      <c r="H22" s="5"/>
      <c r="I22" s="2">
        <f t="shared" si="0"/>
        <v>0</v>
      </c>
      <c r="J22" s="5"/>
      <c r="K22" s="2" t="e">
        <f>(6*G22*1000/(J22*I22))^0.5</f>
        <v>#DIV/0!</v>
      </c>
    </row>
    <row r="23" spans="1:11" ht="15">
      <c r="A23" s="5"/>
      <c r="B23" s="5"/>
      <c r="C23" s="5"/>
      <c r="D23" s="5"/>
      <c r="E23" s="1">
        <f>(B23+C23+D23)*A23</f>
        <v>0</v>
      </c>
      <c r="F23" s="5"/>
      <c r="G23" s="1">
        <f>E23*F23^2/8</f>
        <v>0</v>
      </c>
      <c r="H23" s="5"/>
      <c r="I23" s="2">
        <f t="shared" si="0"/>
        <v>0</v>
      </c>
      <c r="J23" s="5"/>
      <c r="K23" s="2" t="e">
        <f>(6*G23*1000/(J23*I23))^0.5</f>
        <v>#DIV/0!</v>
      </c>
    </row>
    <row r="24" spans="1:11" ht="15">
      <c r="A24" s="5"/>
      <c r="B24" s="5"/>
      <c r="C24" s="5"/>
      <c r="D24" s="5"/>
      <c r="E24" s="1">
        <f>(B24+C24+D24)*A24</f>
        <v>0</v>
      </c>
      <c r="F24" s="5"/>
      <c r="G24" s="1">
        <f>E24*F24^2/8</f>
        <v>0</v>
      </c>
      <c r="H24" s="5"/>
      <c r="I24" s="2">
        <f t="shared" si="0"/>
        <v>0</v>
      </c>
      <c r="J24" s="5"/>
      <c r="K24" s="2" t="e">
        <f>(6*G24*1000/(J24*I24))^0.5</f>
        <v>#DIV/0!</v>
      </c>
    </row>
    <row r="25" spans="1:11" ht="15">
      <c r="A25" s="5">
        <v>8</v>
      </c>
      <c r="B25" s="5">
        <v>1.5</v>
      </c>
      <c r="C25" s="5">
        <v>3</v>
      </c>
      <c r="D25" s="5">
        <v>2</v>
      </c>
      <c r="E25" s="1">
        <f>(B25+C25+D25)*A25</f>
        <v>52</v>
      </c>
      <c r="F25" s="5">
        <v>6</v>
      </c>
      <c r="G25" s="1">
        <f>E25*F25^2/8</f>
        <v>234</v>
      </c>
      <c r="H25" s="5">
        <v>24</v>
      </c>
      <c r="I25" s="2">
        <f>H25/1.35</f>
        <v>17.777777777777775</v>
      </c>
      <c r="J25" s="5">
        <v>20</v>
      </c>
      <c r="K25" s="2">
        <f>(6*G25*1000/(J25*I25))^0.5</f>
        <v>62.83908019696024</v>
      </c>
    </row>
    <row r="26" ht="15">
      <c r="J26" s="4"/>
    </row>
    <row r="27" ht="15">
      <c r="J27" s="4"/>
    </row>
    <row r="28" ht="15">
      <c r="J28" s="4"/>
    </row>
    <row r="29" ht="15">
      <c r="J29" s="4"/>
    </row>
    <row r="30" ht="15">
      <c r="J30" s="4"/>
    </row>
    <row r="31" ht="15">
      <c r="J31" s="4"/>
    </row>
    <row r="32" ht="15">
      <c r="J32" s="4"/>
    </row>
    <row r="33" ht="15">
      <c r="J33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L1" sqref="K1:L1"/>
    </sheetView>
  </sheetViews>
  <sheetFormatPr defaultColWidth="9.140625" defaultRowHeight="15"/>
  <cols>
    <col min="1" max="1" width="13.8515625" style="0" customWidth="1"/>
    <col min="2" max="2" width="14.57421875" style="0" customWidth="1"/>
    <col min="3" max="3" width="15.28125" style="0" customWidth="1"/>
    <col min="4" max="4" width="14.421875" style="0" customWidth="1"/>
    <col min="5" max="5" width="13.57421875" style="0" customWidth="1"/>
    <col min="6" max="6" width="11.00390625" style="0" customWidth="1"/>
    <col min="7" max="7" width="12.421875" style="0" customWidth="1"/>
    <col min="8" max="8" width="14.7109375" style="0" customWidth="1"/>
    <col min="9" max="9" width="18.00390625" style="0" customWidth="1"/>
    <col min="10" max="10" width="12.7109375" style="0" customWidth="1"/>
    <col min="11" max="11" width="13.7109375" style="0" customWidth="1"/>
    <col min="12" max="12" width="15.140625" style="0" customWidth="1"/>
  </cols>
  <sheetData>
    <row r="1" spans="1:12" ht="15">
      <c r="A1" s="7" t="s">
        <v>0</v>
      </c>
      <c r="B1" s="7" t="s">
        <v>2</v>
      </c>
      <c r="C1" s="7" t="s">
        <v>1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12</v>
      </c>
      <c r="I1" s="7" t="s">
        <v>8</v>
      </c>
      <c r="J1" s="7" t="s">
        <v>21</v>
      </c>
      <c r="K1" s="15" t="s">
        <v>22</v>
      </c>
      <c r="L1" s="15" t="s">
        <v>23</v>
      </c>
    </row>
    <row r="2" spans="1:10" ht="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2" ht="15">
      <c r="A3" s="5">
        <v>5</v>
      </c>
      <c r="B3" s="5">
        <v>1.5</v>
      </c>
      <c r="C3" s="5">
        <v>2.5</v>
      </c>
      <c r="D3" s="6">
        <v>3</v>
      </c>
      <c r="E3" s="1">
        <f>(B3+C3+D3)*A3</f>
        <v>35</v>
      </c>
      <c r="F3" s="5">
        <v>6</v>
      </c>
      <c r="G3" s="1">
        <f>E3*F3^2/8</f>
        <v>157.5</v>
      </c>
      <c r="H3" s="5">
        <v>235</v>
      </c>
      <c r="I3" s="2">
        <f>H3/1.15</f>
        <v>204.34782608695653</v>
      </c>
      <c r="J3" s="2">
        <f>(G3/I3)*1000</f>
        <v>770.7446808510639</v>
      </c>
      <c r="K3" s="19">
        <v>170</v>
      </c>
      <c r="L3" s="19">
        <v>360</v>
      </c>
    </row>
    <row r="4" spans="1:12" ht="15">
      <c r="A4" s="16">
        <v>6</v>
      </c>
      <c r="B4" s="5">
        <v>1.5</v>
      </c>
      <c r="C4" s="5">
        <v>2.5</v>
      </c>
      <c r="D4" s="6">
        <v>3</v>
      </c>
      <c r="E4" s="1">
        <f>(B4+C4+D4)*A4</f>
        <v>42</v>
      </c>
      <c r="F4" s="5">
        <v>6</v>
      </c>
      <c r="G4" s="1">
        <f>E4*F4^2/8</f>
        <v>189</v>
      </c>
      <c r="H4" s="5">
        <v>235</v>
      </c>
      <c r="I4" s="2">
        <f>H4/1.15</f>
        <v>204.34782608695653</v>
      </c>
      <c r="J4" s="2">
        <f>(G4/I4)*1000</f>
        <v>924.8936170212766</v>
      </c>
      <c r="K4" s="19">
        <v>180</v>
      </c>
      <c r="L4" s="19">
        <v>400</v>
      </c>
    </row>
    <row r="5" spans="1:12" ht="15">
      <c r="A5" s="16">
        <v>7</v>
      </c>
      <c r="B5" s="5">
        <v>1.5</v>
      </c>
      <c r="C5" s="5">
        <v>2.5</v>
      </c>
      <c r="D5" s="6">
        <v>3</v>
      </c>
      <c r="E5" s="1">
        <f>(B5+C5+D5)*A5</f>
        <v>49</v>
      </c>
      <c r="F5" s="5">
        <v>6</v>
      </c>
      <c r="G5" s="1">
        <f>E5*F5^2/8</f>
        <v>220.5</v>
      </c>
      <c r="H5" s="5">
        <v>235</v>
      </c>
      <c r="I5" s="2">
        <f>H5/1.15</f>
        <v>204.34782608695653</v>
      </c>
      <c r="J5" s="2">
        <f>(G5/I5)*1000</f>
        <v>1079.0425531914893</v>
      </c>
      <c r="K5" s="19">
        <v>180</v>
      </c>
      <c r="L5" s="19">
        <v>400</v>
      </c>
    </row>
    <row r="6" spans="1:12" ht="15">
      <c r="A6" s="16">
        <v>8</v>
      </c>
      <c r="B6" s="5">
        <v>1.5</v>
      </c>
      <c r="C6" s="5">
        <v>2.5</v>
      </c>
      <c r="D6" s="6">
        <v>3</v>
      </c>
      <c r="E6" s="1">
        <f>(B6+C6+D6)*A6</f>
        <v>56</v>
      </c>
      <c r="F6" s="5">
        <v>6</v>
      </c>
      <c r="G6" s="1">
        <f>E6*F6^2/8</f>
        <v>252</v>
      </c>
      <c r="H6" s="5">
        <v>235</v>
      </c>
      <c r="I6" s="2">
        <f>H6/1.15</f>
        <v>204.34782608695653</v>
      </c>
      <c r="J6" s="2">
        <f>(G6/I6)*1000</f>
        <v>1233.191489361702</v>
      </c>
      <c r="K6" s="19">
        <v>190</v>
      </c>
      <c r="L6" s="19">
        <v>450</v>
      </c>
    </row>
    <row r="7" spans="1:12" ht="15">
      <c r="A7" s="11">
        <v>8</v>
      </c>
      <c r="B7" s="5">
        <v>1.5</v>
      </c>
      <c r="C7" s="16">
        <v>3</v>
      </c>
      <c r="D7" s="6">
        <v>3</v>
      </c>
      <c r="E7" s="1">
        <f>(B7+C7+D7)*A7</f>
        <v>60</v>
      </c>
      <c r="F7" s="5">
        <v>6</v>
      </c>
      <c r="G7" s="1">
        <f>E7*F7^2/8</f>
        <v>270</v>
      </c>
      <c r="H7" s="5">
        <v>235</v>
      </c>
      <c r="I7" s="2">
        <f>H7/1.15</f>
        <v>204.34782608695653</v>
      </c>
      <c r="J7" s="2">
        <f>(G7/I7)*1000</f>
        <v>1321.276595744681</v>
      </c>
      <c r="K7" s="19">
        <v>190</v>
      </c>
      <c r="L7" s="19">
        <v>450</v>
      </c>
    </row>
    <row r="8" spans="1:12" ht="15">
      <c r="A8" s="11">
        <v>8</v>
      </c>
      <c r="B8" s="5">
        <v>1.5</v>
      </c>
      <c r="C8" s="16">
        <v>3.5</v>
      </c>
      <c r="D8" s="6">
        <v>3</v>
      </c>
      <c r="E8" s="1">
        <f>(B8+C8+D8)*A8</f>
        <v>64</v>
      </c>
      <c r="F8" s="5">
        <v>6</v>
      </c>
      <c r="G8" s="1">
        <f>E8*F8^2/8</f>
        <v>288</v>
      </c>
      <c r="H8" s="5">
        <v>235</v>
      </c>
      <c r="I8" s="2">
        <f>H8/1.15</f>
        <v>204.34782608695653</v>
      </c>
      <c r="J8" s="2">
        <f>(G8/I8)*1000</f>
        <v>1409.3617021276593</v>
      </c>
      <c r="K8" s="19">
        <v>190</v>
      </c>
      <c r="L8" s="19">
        <v>450</v>
      </c>
    </row>
    <row r="9" spans="1:12" ht="15">
      <c r="A9" s="11">
        <v>8</v>
      </c>
      <c r="B9" s="5">
        <v>1.5</v>
      </c>
      <c r="C9" s="11">
        <v>3.5</v>
      </c>
      <c r="D9" s="17">
        <v>5</v>
      </c>
      <c r="E9" s="1">
        <f>(B9+C9+D9)*A9</f>
        <v>80</v>
      </c>
      <c r="F9" s="5">
        <v>6</v>
      </c>
      <c r="G9" s="1">
        <f>E9*F9^2/8</f>
        <v>360</v>
      </c>
      <c r="H9" s="5">
        <v>235</v>
      </c>
      <c r="I9" s="2">
        <f>H9/1.15</f>
        <v>204.34782608695653</v>
      </c>
      <c r="J9" s="2">
        <f>(G9/I9)*1000</f>
        <v>1761.7021276595744</v>
      </c>
      <c r="K9" s="19">
        <v>200</v>
      </c>
      <c r="L9" s="19">
        <v>500</v>
      </c>
    </row>
    <row r="10" spans="1:12" ht="15">
      <c r="A10" s="11">
        <v>8</v>
      </c>
      <c r="B10" s="5">
        <v>1.5</v>
      </c>
      <c r="C10" s="11">
        <v>3.5</v>
      </c>
      <c r="D10" s="17">
        <v>4</v>
      </c>
      <c r="E10" s="1">
        <f>(B10+C10+D10)*A10</f>
        <v>72</v>
      </c>
      <c r="F10" s="5">
        <v>6</v>
      </c>
      <c r="G10" s="1">
        <f>E10*F10^2/8</f>
        <v>324</v>
      </c>
      <c r="H10" s="5">
        <v>235</v>
      </c>
      <c r="I10" s="2">
        <f>H10/1.15</f>
        <v>204.34782608695653</v>
      </c>
      <c r="J10" s="2">
        <f>(G10/I10)*1000</f>
        <v>1585.5319148936169</v>
      </c>
      <c r="K10" s="19">
        <v>200</v>
      </c>
      <c r="L10" s="19">
        <v>500</v>
      </c>
    </row>
    <row r="11" spans="1:12" ht="15">
      <c r="A11" s="11">
        <v>8</v>
      </c>
      <c r="B11" s="5">
        <v>1.5</v>
      </c>
      <c r="C11" s="11">
        <v>3.5</v>
      </c>
      <c r="D11" s="12">
        <v>4</v>
      </c>
      <c r="E11" s="1">
        <f>(B11+C11+D11)*A11</f>
        <v>72</v>
      </c>
      <c r="F11" s="16">
        <v>7</v>
      </c>
      <c r="G11" s="1">
        <f>E11*F11^2/8</f>
        <v>441</v>
      </c>
      <c r="H11" s="5">
        <v>235</v>
      </c>
      <c r="I11" s="2">
        <f>H11/1.15</f>
        <v>204.34782608695653</v>
      </c>
      <c r="J11" s="2">
        <f>(G11/I11)*1000</f>
        <v>2158.0851063829787</v>
      </c>
      <c r="K11" s="19">
        <v>210</v>
      </c>
      <c r="L11" s="19">
        <v>550</v>
      </c>
    </row>
    <row r="12" spans="1:12" ht="15">
      <c r="A12" s="11">
        <v>8</v>
      </c>
      <c r="B12" s="5">
        <v>1.5</v>
      </c>
      <c r="C12" s="11">
        <v>3.5</v>
      </c>
      <c r="D12" s="12">
        <v>4</v>
      </c>
      <c r="E12" s="1">
        <f>(B12+C12+D12)*A12</f>
        <v>72</v>
      </c>
      <c r="F12" s="11">
        <v>7</v>
      </c>
      <c r="G12" s="1">
        <f>E12*F12^2/8</f>
        <v>441</v>
      </c>
      <c r="H12" s="16">
        <v>275</v>
      </c>
      <c r="I12" s="2">
        <f>H12/1.15</f>
        <v>239.13043478260872</v>
      </c>
      <c r="J12" s="2">
        <f>(G12/I12)*1000</f>
        <v>1844.181818181818</v>
      </c>
      <c r="K12" s="19">
        <v>200</v>
      </c>
      <c r="L12" s="19">
        <v>500</v>
      </c>
    </row>
    <row r="13" spans="1:12" ht="15">
      <c r="A13" s="16">
        <v>7</v>
      </c>
      <c r="B13" s="5">
        <v>1.5</v>
      </c>
      <c r="C13" s="11">
        <v>3.5</v>
      </c>
      <c r="D13" s="12">
        <v>4</v>
      </c>
      <c r="E13" s="1">
        <f>(B13+C13+D13)*A13</f>
        <v>63</v>
      </c>
      <c r="F13" s="11">
        <v>7</v>
      </c>
      <c r="G13" s="1">
        <f>E13*F13^2/8</f>
        <v>385.875</v>
      </c>
      <c r="H13" s="11">
        <v>275</v>
      </c>
      <c r="I13" s="2">
        <f>H13/1.15</f>
        <v>239.13043478260872</v>
      </c>
      <c r="J13" s="2">
        <f>(G13/I13)*1000</f>
        <v>1613.6590909090908</v>
      </c>
      <c r="K13" s="19">
        <v>200</v>
      </c>
      <c r="L13" s="19">
        <v>500</v>
      </c>
    </row>
    <row r="14" spans="1:12" ht="15">
      <c r="A14" s="16">
        <v>6</v>
      </c>
      <c r="B14" s="5">
        <v>1.5</v>
      </c>
      <c r="C14" s="11">
        <v>3.5</v>
      </c>
      <c r="D14" s="12">
        <v>4</v>
      </c>
      <c r="E14" s="1">
        <f>(B14+C14+D14)*A14</f>
        <v>54</v>
      </c>
      <c r="F14" s="11">
        <v>7</v>
      </c>
      <c r="G14" s="1">
        <f>E14*F14^2/8</f>
        <v>330.75</v>
      </c>
      <c r="H14" s="11">
        <v>275</v>
      </c>
      <c r="I14" s="2">
        <f>H14/1.15</f>
        <v>239.13043478260872</v>
      </c>
      <c r="J14" s="2">
        <f>(G14/I14)*1000</f>
        <v>1383.1363636363635</v>
      </c>
      <c r="K14" s="19">
        <v>190</v>
      </c>
      <c r="L14" s="19">
        <v>450</v>
      </c>
    </row>
    <row r="15" spans="1:12" ht="15">
      <c r="A15" s="11">
        <v>6</v>
      </c>
      <c r="B15" s="5">
        <v>1.5</v>
      </c>
      <c r="C15" s="11">
        <v>3.5</v>
      </c>
      <c r="D15" s="12">
        <v>4</v>
      </c>
      <c r="E15" s="1">
        <f>(B15+C15+D15)*A15</f>
        <v>54</v>
      </c>
      <c r="F15" s="16">
        <v>6</v>
      </c>
      <c r="G15" s="1">
        <f>E15*F15^2/8</f>
        <v>243</v>
      </c>
      <c r="H15" s="11">
        <v>275</v>
      </c>
      <c r="I15" s="2">
        <f>H15/1.15</f>
        <v>239.13043478260872</v>
      </c>
      <c r="J15" s="2">
        <f>(G15/I15)*1000</f>
        <v>1016.1818181818181</v>
      </c>
      <c r="K15" s="19">
        <v>180</v>
      </c>
      <c r="L15" s="19">
        <v>400</v>
      </c>
    </row>
    <row r="16" spans="1:12" ht="15">
      <c r="A16" s="11">
        <v>6</v>
      </c>
      <c r="B16" s="5">
        <v>1.5</v>
      </c>
      <c r="C16" s="11">
        <v>3.5</v>
      </c>
      <c r="D16" s="12">
        <v>4</v>
      </c>
      <c r="E16" s="1">
        <f>(B16+C16+D16)*A16</f>
        <v>54</v>
      </c>
      <c r="F16" s="16">
        <v>5</v>
      </c>
      <c r="G16" s="1">
        <f>E16*F16^2/8</f>
        <v>168.75</v>
      </c>
      <c r="H16" s="11">
        <v>275</v>
      </c>
      <c r="I16" s="2">
        <f>H16/1.15</f>
        <v>239.13043478260872</v>
      </c>
      <c r="J16" s="2">
        <f>(G16/I16)*1000</f>
        <v>705.6818181818181</v>
      </c>
      <c r="K16" s="19">
        <v>160</v>
      </c>
      <c r="L16" s="19">
        <v>330</v>
      </c>
    </row>
    <row r="17" spans="1:12" ht="15">
      <c r="A17" s="5"/>
      <c r="B17" s="5"/>
      <c r="C17" s="5"/>
      <c r="D17" s="5"/>
      <c r="E17" s="1">
        <f>(B17+C17+D17)*A17</f>
        <v>0</v>
      </c>
      <c r="F17" s="5"/>
      <c r="G17" s="1">
        <f>E17*F17^2/8</f>
        <v>0</v>
      </c>
      <c r="H17" s="5"/>
      <c r="I17" s="2">
        <f>H17/1.15</f>
        <v>0</v>
      </c>
      <c r="J17" s="2" t="e">
        <f>(G17/I17)*1000</f>
        <v>#DIV/0!</v>
      </c>
      <c r="K17" s="19"/>
      <c r="L17" s="19"/>
    </row>
    <row r="18" spans="1:12" ht="15">
      <c r="A18" s="5"/>
      <c r="B18" s="5"/>
      <c r="C18" s="5"/>
      <c r="D18" s="5"/>
      <c r="E18" s="1">
        <f>(B18+C18+D18)*A18</f>
        <v>0</v>
      </c>
      <c r="F18" s="5"/>
      <c r="G18" s="1">
        <f>E18*F18^2/8</f>
        <v>0</v>
      </c>
      <c r="H18" s="5"/>
      <c r="I18" s="2">
        <f>H18/1.15</f>
        <v>0</v>
      </c>
      <c r="J18" s="2" t="e">
        <f>(G18/I18)*1000</f>
        <v>#DIV/0!</v>
      </c>
      <c r="K18" s="19"/>
      <c r="L18" s="19"/>
    </row>
    <row r="19" spans="1:12" ht="15">
      <c r="A19" s="5"/>
      <c r="B19" s="5"/>
      <c r="C19" s="5"/>
      <c r="D19" s="5"/>
      <c r="E19" s="1">
        <f>(B19+C19+D19)*A19</f>
        <v>0</v>
      </c>
      <c r="F19" s="5"/>
      <c r="G19" s="1">
        <f>E19*F19^2/8</f>
        <v>0</v>
      </c>
      <c r="H19" s="5"/>
      <c r="I19" s="2">
        <f>H19/1.15</f>
        <v>0</v>
      </c>
      <c r="J19" s="2" t="e">
        <f>(G19/I19)*1000</f>
        <v>#DIV/0!</v>
      </c>
      <c r="K19" s="19"/>
      <c r="L19" s="19"/>
    </row>
    <row r="20" spans="1:12" ht="15">
      <c r="A20" s="5"/>
      <c r="B20" s="5"/>
      <c r="C20" s="5"/>
      <c r="D20" s="5"/>
      <c r="E20" s="1">
        <f>(B20+C20+D20)*A20</f>
        <v>0</v>
      </c>
      <c r="F20" s="5"/>
      <c r="G20" s="1">
        <f>E20*F20^2/8</f>
        <v>0</v>
      </c>
      <c r="H20" s="5"/>
      <c r="I20" s="2">
        <f>H20/1.15</f>
        <v>0</v>
      </c>
      <c r="J20" s="2" t="e">
        <f>(G20/I20)*1000</f>
        <v>#DIV/0!</v>
      </c>
      <c r="K20" s="19"/>
      <c r="L20" s="19"/>
    </row>
    <row r="21" spans="1:12" ht="15">
      <c r="A21" s="5"/>
      <c r="B21" s="5"/>
      <c r="C21" s="5"/>
      <c r="D21" s="5"/>
      <c r="E21" s="1">
        <f>(B21+C21+D21)*A21</f>
        <v>0</v>
      </c>
      <c r="F21" s="5"/>
      <c r="G21" s="1">
        <f>E21*F21^2/8</f>
        <v>0</v>
      </c>
      <c r="H21" s="5"/>
      <c r="I21" s="2">
        <f>H21/1.15</f>
        <v>0</v>
      </c>
      <c r="J21" s="2" t="e">
        <f>(G21/I21)*1000</f>
        <v>#DIV/0!</v>
      </c>
      <c r="K21" s="19"/>
      <c r="L21" s="19"/>
    </row>
    <row r="22" spans="1:12" ht="15">
      <c r="A22" s="5"/>
      <c r="B22" s="5"/>
      <c r="C22" s="5"/>
      <c r="D22" s="5"/>
      <c r="E22" s="1">
        <f>(B22+C22+D22)*A22</f>
        <v>0</v>
      </c>
      <c r="F22" s="5"/>
      <c r="G22" s="1">
        <f>E22*F22^2/8</f>
        <v>0</v>
      </c>
      <c r="H22" s="5"/>
      <c r="I22" s="2">
        <f>H22/1.15</f>
        <v>0</v>
      </c>
      <c r="J22" s="2" t="e">
        <f>(G22/I22)*1000</f>
        <v>#DIV/0!</v>
      </c>
      <c r="K22" s="19"/>
      <c r="L22" s="19"/>
    </row>
    <row r="23" spans="1:12" ht="15">
      <c r="A23" s="5"/>
      <c r="B23" s="5"/>
      <c r="C23" s="5"/>
      <c r="D23" s="5"/>
      <c r="E23" s="1">
        <f>(B23+C23+D23)*A23</f>
        <v>0</v>
      </c>
      <c r="F23" s="5"/>
      <c r="G23" s="1">
        <f>E23*F23^2/8</f>
        <v>0</v>
      </c>
      <c r="H23" s="5"/>
      <c r="I23" s="2">
        <f>H23/1.15</f>
        <v>0</v>
      </c>
      <c r="J23" s="2" t="e">
        <f>(G23/I23)*1000</f>
        <v>#DIV/0!</v>
      </c>
      <c r="K23" s="19"/>
      <c r="L23" s="19"/>
    </row>
    <row r="24" spans="1:12" ht="15">
      <c r="A24" s="5"/>
      <c r="B24" s="5"/>
      <c r="C24" s="5"/>
      <c r="D24" s="5"/>
      <c r="E24" s="1">
        <f>(B24+C24+D24)*A24</f>
        <v>0</v>
      </c>
      <c r="F24" s="5"/>
      <c r="G24" s="1">
        <f>E24*F24^2/8</f>
        <v>0</v>
      </c>
      <c r="H24" s="5"/>
      <c r="I24" s="2">
        <f>H24/1.15</f>
        <v>0</v>
      </c>
      <c r="J24" s="2" t="e">
        <f>(G24/I24)*1000</f>
        <v>#DIV/0!</v>
      </c>
      <c r="K24" s="19"/>
      <c r="L24" s="19"/>
    </row>
    <row r="25" spans="1:12" ht="15">
      <c r="A25" s="5">
        <v>8</v>
      </c>
      <c r="B25" s="5">
        <v>1.5</v>
      </c>
      <c r="C25" s="5">
        <v>3</v>
      </c>
      <c r="D25" s="5">
        <v>2</v>
      </c>
      <c r="E25" s="1">
        <f>(B25+C25+D25)*A25</f>
        <v>52</v>
      </c>
      <c r="F25" s="5">
        <v>6</v>
      </c>
      <c r="G25" s="1">
        <f>E25*F25^2/8</f>
        <v>234</v>
      </c>
      <c r="H25" s="5"/>
      <c r="I25" s="2">
        <f>H25/1.15</f>
        <v>0</v>
      </c>
      <c r="J25" s="2" t="e">
        <f>(G25/I25)*1000</f>
        <v>#DIV/0!</v>
      </c>
      <c r="K25" s="19"/>
      <c r="L25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75" zoomScaleNormal="75" zoomScalePageLayoutView="0" workbookViewId="0" topLeftCell="A1">
      <selection activeCell="P19" sqref="P19"/>
    </sheetView>
  </sheetViews>
  <sheetFormatPr defaultColWidth="9.140625" defaultRowHeight="15"/>
  <cols>
    <col min="1" max="1" width="13.140625" style="0" customWidth="1"/>
    <col min="2" max="2" width="13.421875" style="0" customWidth="1"/>
    <col min="3" max="3" width="12.8515625" style="0" customWidth="1"/>
    <col min="4" max="4" width="13.140625" style="0" customWidth="1"/>
    <col min="5" max="5" width="10.8515625" style="0" customWidth="1"/>
    <col min="6" max="6" width="11.57421875" style="0" customWidth="1"/>
    <col min="7" max="7" width="12.7109375" style="0" customWidth="1"/>
    <col min="8" max="8" width="14.57421875" style="0" customWidth="1"/>
    <col min="9" max="9" width="17.28125" style="0" customWidth="1"/>
    <col min="10" max="10" width="13.28125" style="0" customWidth="1"/>
    <col min="11" max="11" width="15.57421875" style="0" customWidth="1"/>
    <col min="12" max="12" width="11.00390625" style="0" customWidth="1"/>
    <col min="14" max="14" width="10.8515625" style="0" customWidth="1"/>
    <col min="15" max="15" width="11.28125" style="0" customWidth="1"/>
    <col min="16" max="16" width="11.00390625" style="0" customWidth="1"/>
    <col min="17" max="17" width="10.8515625" style="0" customWidth="1"/>
    <col min="18" max="18" width="11.140625" style="0" customWidth="1"/>
  </cols>
  <sheetData>
    <row r="1" spans="1:18" ht="15">
      <c r="A1" s="7" t="s">
        <v>0</v>
      </c>
      <c r="B1" s="7" t="s">
        <v>2</v>
      </c>
      <c r="C1" s="7" t="s">
        <v>1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13</v>
      </c>
      <c r="J1" s="7" t="s">
        <v>14</v>
      </c>
      <c r="K1" s="7" t="s">
        <v>15</v>
      </c>
      <c r="L1" s="7" t="s">
        <v>16</v>
      </c>
      <c r="M1" s="7" t="s">
        <v>17</v>
      </c>
      <c r="N1" s="7" t="s">
        <v>9</v>
      </c>
      <c r="O1" s="7" t="s">
        <v>10</v>
      </c>
      <c r="P1" s="7" t="s">
        <v>19</v>
      </c>
      <c r="Q1" s="7" t="s">
        <v>18</v>
      </c>
      <c r="R1" s="7" t="s">
        <v>20</v>
      </c>
    </row>
    <row r="2" spans="1:18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">
      <c r="A3" s="5">
        <v>5</v>
      </c>
      <c r="B3" s="5">
        <v>2.5</v>
      </c>
      <c r="C3" s="5">
        <v>2.5</v>
      </c>
      <c r="D3" s="6">
        <v>3</v>
      </c>
      <c r="E3" s="1">
        <f>(B3+C3+D3)*A3</f>
        <v>40</v>
      </c>
      <c r="F3" s="5">
        <v>6</v>
      </c>
      <c r="G3" s="1">
        <f>E3*F3^2/8</f>
        <v>180</v>
      </c>
      <c r="H3" s="5">
        <v>235</v>
      </c>
      <c r="I3" s="2">
        <f>H3/1.15</f>
        <v>204.34782608695653</v>
      </c>
      <c r="J3" s="5">
        <v>40</v>
      </c>
      <c r="K3" s="2">
        <f>J3/1.5</f>
        <v>26.666666666666668</v>
      </c>
      <c r="L3" s="3">
        <f>K3/(K3+I3/15)</f>
        <v>0.6618705035971224</v>
      </c>
      <c r="M3" s="3">
        <f>(2/(L3*(1-L3/3)))^0.5</f>
        <v>1.969041326590023</v>
      </c>
      <c r="N3" s="5">
        <v>25</v>
      </c>
      <c r="O3" s="3">
        <f>M3*(G3*1000/(K3*N3))^0.5</f>
        <v>32.354650536997575</v>
      </c>
      <c r="P3" s="5">
        <v>5</v>
      </c>
      <c r="Q3" s="20">
        <f>O3+P3</f>
        <v>37.354650536997575</v>
      </c>
      <c r="R3" s="20">
        <f>Q3/(F3*100)</f>
        <v>0.06225775089499596</v>
      </c>
    </row>
    <row r="4" spans="1:18" ht="15">
      <c r="A4" s="16">
        <v>6</v>
      </c>
      <c r="B4" s="5">
        <v>2.5</v>
      </c>
      <c r="C4" s="5">
        <v>2.5</v>
      </c>
      <c r="D4" s="6">
        <v>3</v>
      </c>
      <c r="E4" s="1">
        <f>(B4+C4+D4)*A4</f>
        <v>48</v>
      </c>
      <c r="F4" s="5">
        <v>6</v>
      </c>
      <c r="G4" s="1">
        <f>E4*F4^2/8</f>
        <v>216</v>
      </c>
      <c r="H4" s="5">
        <v>235</v>
      </c>
      <c r="I4" s="2">
        <f>H4/1.15</f>
        <v>204.34782608695653</v>
      </c>
      <c r="J4" s="5">
        <v>40</v>
      </c>
      <c r="K4" s="2">
        <f>J4/1.5</f>
        <v>26.666666666666668</v>
      </c>
      <c r="L4" s="3">
        <f>K4/(K4+I4/15)</f>
        <v>0.6618705035971224</v>
      </c>
      <c r="M4" s="3">
        <f>(2/(L4*(1-L4/3)))^0.5</f>
        <v>1.969041326590023</v>
      </c>
      <c r="N4" s="5">
        <v>25</v>
      </c>
      <c r="O4" s="3">
        <f>M4*(G4*1000/(K4*N4))^0.5</f>
        <v>35.44274387862041</v>
      </c>
      <c r="P4" s="5">
        <v>5</v>
      </c>
      <c r="Q4" s="20">
        <f>O4+P4</f>
        <v>40.44274387862041</v>
      </c>
      <c r="R4" s="20">
        <f>Q4/(F4*100)</f>
        <v>0.06740457313103403</v>
      </c>
    </row>
    <row r="5" spans="1:18" ht="15">
      <c r="A5" s="16">
        <v>7</v>
      </c>
      <c r="B5" s="5">
        <v>2.5</v>
      </c>
      <c r="C5" s="5">
        <v>2.5</v>
      </c>
      <c r="D5" s="6">
        <v>3</v>
      </c>
      <c r="E5" s="1">
        <f>(B5+C5+D5)*A5</f>
        <v>56</v>
      </c>
      <c r="F5" s="5">
        <v>6</v>
      </c>
      <c r="G5" s="1">
        <f>E5*F5^2/8</f>
        <v>252</v>
      </c>
      <c r="H5" s="5">
        <v>235</v>
      </c>
      <c r="I5" s="2">
        <f>H5/1.15</f>
        <v>204.34782608695653</v>
      </c>
      <c r="J5" s="5">
        <v>40</v>
      </c>
      <c r="K5" s="2">
        <f>J5/1.5</f>
        <v>26.666666666666668</v>
      </c>
      <c r="L5" s="3">
        <f>K5/(K5+I5/15)</f>
        <v>0.6618705035971224</v>
      </c>
      <c r="M5" s="3">
        <f>(2/(L5*(1-L5/3)))^0.5</f>
        <v>1.969041326590023</v>
      </c>
      <c r="N5" s="5">
        <v>25</v>
      </c>
      <c r="O5" s="3">
        <f>M5*(G5*1000/(K5*N5))^0.5</f>
        <v>38.28253878623689</v>
      </c>
      <c r="P5" s="5">
        <v>5</v>
      </c>
      <c r="Q5" s="20">
        <f>O5+P5</f>
        <v>43.28253878623689</v>
      </c>
      <c r="R5" s="20">
        <f>Q5/(F5*100)</f>
        <v>0.07213756464372816</v>
      </c>
    </row>
    <row r="6" spans="1:18" ht="15">
      <c r="A6" s="11">
        <v>7</v>
      </c>
      <c r="B6" s="5">
        <v>2.5</v>
      </c>
      <c r="C6" s="16">
        <v>3</v>
      </c>
      <c r="D6" s="6">
        <v>3</v>
      </c>
      <c r="E6" s="1">
        <f>(B6+C6+D6)*A6</f>
        <v>59.5</v>
      </c>
      <c r="F6" s="5">
        <v>6</v>
      </c>
      <c r="G6" s="1">
        <f>E6*F6^2/8</f>
        <v>267.75</v>
      </c>
      <c r="H6" s="5">
        <v>235</v>
      </c>
      <c r="I6" s="2">
        <f>H6/1.15</f>
        <v>204.34782608695653</v>
      </c>
      <c r="J6" s="5">
        <v>40</v>
      </c>
      <c r="K6" s="2">
        <f>J6/1.5</f>
        <v>26.666666666666668</v>
      </c>
      <c r="L6" s="3">
        <f>K6/(K6+I6/15)</f>
        <v>0.6618705035971224</v>
      </c>
      <c r="M6" s="3">
        <f>(2/(L6*(1-L6/3)))^0.5</f>
        <v>1.969041326590023</v>
      </c>
      <c r="N6" s="5">
        <v>25</v>
      </c>
      <c r="O6" s="3">
        <f>M6*(G6*1000/(K6*N6))^0.5</f>
        <v>39.46073775811491</v>
      </c>
      <c r="P6" s="5">
        <v>5</v>
      </c>
      <c r="Q6" s="20">
        <f>O6+P6</f>
        <v>44.46073775811491</v>
      </c>
      <c r="R6" s="20">
        <f>Q6/(F6*100)</f>
        <v>0.07410122959685818</v>
      </c>
    </row>
    <row r="7" spans="1:18" ht="15">
      <c r="A7" s="11">
        <v>7</v>
      </c>
      <c r="B7" s="5">
        <v>2.5</v>
      </c>
      <c r="C7" s="16">
        <v>3.5</v>
      </c>
      <c r="D7" s="6">
        <v>3</v>
      </c>
      <c r="E7" s="1">
        <f>(B7+C7+D7)*A7</f>
        <v>63</v>
      </c>
      <c r="F7" s="5">
        <v>6</v>
      </c>
      <c r="G7" s="1">
        <f>E7*F7^2/8</f>
        <v>283.5</v>
      </c>
      <c r="H7" s="5">
        <v>235</v>
      </c>
      <c r="I7" s="2">
        <f>H7/1.15</f>
        <v>204.34782608695653</v>
      </c>
      <c r="J7" s="5">
        <v>40</v>
      </c>
      <c r="K7" s="2">
        <f>J7/1.5</f>
        <v>26.666666666666668</v>
      </c>
      <c r="L7" s="3">
        <f>K7/(K7+I7/15)</f>
        <v>0.6618705035971224</v>
      </c>
      <c r="M7" s="3">
        <f>(2/(L7*(1-L7/3)))^0.5</f>
        <v>1.969041326590023</v>
      </c>
      <c r="N7" s="5">
        <v>25</v>
      </c>
      <c r="O7" s="3">
        <f>M7*(G7*1000/(K7*N7))^0.5</f>
        <v>40.60476416517769</v>
      </c>
      <c r="P7" s="5">
        <v>5</v>
      </c>
      <c r="Q7" s="20">
        <f>O7+P7</f>
        <v>45.60476416517769</v>
      </c>
      <c r="R7" s="20">
        <f>Q7/(F7*100)</f>
        <v>0.07600794027529616</v>
      </c>
    </row>
    <row r="8" spans="1:18" ht="15">
      <c r="A8" s="11">
        <v>7</v>
      </c>
      <c r="B8" s="5">
        <v>2.5</v>
      </c>
      <c r="C8" s="11">
        <v>3.5</v>
      </c>
      <c r="D8" s="21">
        <v>4</v>
      </c>
      <c r="E8" s="1">
        <f>(B8+C8+D8)*A8</f>
        <v>70</v>
      </c>
      <c r="F8" s="5">
        <v>6</v>
      </c>
      <c r="G8" s="1">
        <f>E8*F8^2/8</f>
        <v>315</v>
      </c>
      <c r="H8" s="5">
        <v>235</v>
      </c>
      <c r="I8" s="2">
        <f>H8/1.15</f>
        <v>204.34782608695653</v>
      </c>
      <c r="J8" s="5">
        <v>40</v>
      </c>
      <c r="K8" s="2">
        <f>J8/1.5</f>
        <v>26.666666666666668</v>
      </c>
      <c r="L8" s="3">
        <f>K8/(K8+I8/15)</f>
        <v>0.6618705035971224</v>
      </c>
      <c r="M8" s="3">
        <f>(2/(L8*(1-L8/3)))^0.5</f>
        <v>1.969041326590023</v>
      </c>
      <c r="N8" s="5">
        <v>25</v>
      </c>
      <c r="O8" s="3">
        <f>M8*(G8*1000/(K8*N8))^0.5</f>
        <v>42.801179538648995</v>
      </c>
      <c r="P8" s="5">
        <v>5</v>
      </c>
      <c r="Q8" s="20">
        <f>O8+P8</f>
        <v>47.801179538648995</v>
      </c>
      <c r="R8" s="20">
        <f>Q8/(F8*100)</f>
        <v>0.07966863256441499</v>
      </c>
    </row>
    <row r="9" spans="1:18" ht="15">
      <c r="A9" s="11">
        <v>7</v>
      </c>
      <c r="B9" s="5">
        <v>2.5</v>
      </c>
      <c r="C9" s="11">
        <v>3.5</v>
      </c>
      <c r="D9" s="21">
        <v>5</v>
      </c>
      <c r="E9" s="1">
        <f>(B9+C9+D9)*A9</f>
        <v>77</v>
      </c>
      <c r="F9" s="5">
        <v>6</v>
      </c>
      <c r="G9" s="1">
        <f>E9*F9^2/8</f>
        <v>346.5</v>
      </c>
      <c r="H9" s="5">
        <v>235</v>
      </c>
      <c r="I9" s="2">
        <f>H9/1.15</f>
        <v>204.34782608695653</v>
      </c>
      <c r="J9" s="5">
        <v>40</v>
      </c>
      <c r="K9" s="2">
        <f>J9/1.5</f>
        <v>26.666666666666668</v>
      </c>
      <c r="L9" s="3">
        <f>K9/(K9+I9/15)</f>
        <v>0.6618705035971224</v>
      </c>
      <c r="M9" s="3">
        <f>(2/(L9*(1-L9/3)))^0.5</f>
        <v>1.969041326590023</v>
      </c>
      <c r="N9" s="5">
        <v>25</v>
      </c>
      <c r="O9" s="3">
        <f>M9*(G9*1000/(K9*N9))^0.5</f>
        <v>44.89025581225431</v>
      </c>
      <c r="P9" s="5">
        <v>5</v>
      </c>
      <c r="Q9" s="20">
        <f>O9+P9</f>
        <v>49.89025581225431</v>
      </c>
      <c r="R9" s="20">
        <f>Q9/(F9*100)</f>
        <v>0.08315042635375719</v>
      </c>
    </row>
    <row r="10" spans="1:18" ht="15">
      <c r="A10" s="11">
        <v>7</v>
      </c>
      <c r="B10" s="5">
        <v>2.5</v>
      </c>
      <c r="C10" s="11">
        <v>3.5</v>
      </c>
      <c r="D10" s="6">
        <v>5</v>
      </c>
      <c r="E10" s="1">
        <f>(B10+C10+D10)*A10</f>
        <v>77</v>
      </c>
      <c r="F10" s="16">
        <v>7</v>
      </c>
      <c r="G10" s="1">
        <f>E10*F10^2/8</f>
        <v>471.625</v>
      </c>
      <c r="H10" s="5">
        <v>235</v>
      </c>
      <c r="I10" s="2">
        <f>H10/1.15</f>
        <v>204.34782608695653</v>
      </c>
      <c r="J10" s="5">
        <v>40</v>
      </c>
      <c r="K10" s="2">
        <f>J10/1.5</f>
        <v>26.666666666666668</v>
      </c>
      <c r="L10" s="3">
        <f>K10/(K10+I10/15)</f>
        <v>0.6618705035971224</v>
      </c>
      <c r="M10" s="3">
        <f>(2/(L10*(1-L10/3)))^0.5</f>
        <v>1.969041326590023</v>
      </c>
      <c r="N10" s="5">
        <v>25</v>
      </c>
      <c r="O10" s="3">
        <f>M10*(G10*1000/(K10*N10))^0.5</f>
        <v>52.3719651142967</v>
      </c>
      <c r="P10" s="5">
        <v>5</v>
      </c>
      <c r="Q10" s="20">
        <f>O10+P10</f>
        <v>57.3719651142967</v>
      </c>
      <c r="R10" s="20">
        <f>Q10/(F10*100)</f>
        <v>0.081959950163281</v>
      </c>
    </row>
    <row r="11" spans="1:18" ht="15">
      <c r="A11" s="11">
        <v>7</v>
      </c>
      <c r="B11" s="5">
        <v>2.5</v>
      </c>
      <c r="C11" s="11">
        <v>3.5</v>
      </c>
      <c r="D11" s="6">
        <v>5</v>
      </c>
      <c r="E11" s="1">
        <f>(B11+C11+D11)*A11</f>
        <v>77</v>
      </c>
      <c r="F11" s="16">
        <v>8</v>
      </c>
      <c r="G11" s="1">
        <f>E11*F11^2/8</f>
        <v>616</v>
      </c>
      <c r="H11" s="5">
        <v>235</v>
      </c>
      <c r="I11" s="2">
        <f>H11/1.15</f>
        <v>204.34782608695653</v>
      </c>
      <c r="J11" s="5">
        <v>40</v>
      </c>
      <c r="K11" s="2">
        <f>J11/1.5</f>
        <v>26.666666666666668</v>
      </c>
      <c r="L11" s="3">
        <f>K11/(K11+I11/15)</f>
        <v>0.6618705035971224</v>
      </c>
      <c r="M11" s="3">
        <f>(2/(L11*(1-L11/3)))^0.5</f>
        <v>1.969041326590023</v>
      </c>
      <c r="N11" s="5">
        <v>25</v>
      </c>
      <c r="O11" s="3">
        <f>M11*(G11*1000/(K11*N11))^0.5</f>
        <v>59.853674416339075</v>
      </c>
      <c r="P11" s="5">
        <v>5</v>
      </c>
      <c r="Q11" s="20">
        <f>O11+P11</f>
        <v>64.85367441633908</v>
      </c>
      <c r="R11" s="20">
        <f>Q11/(F11*100)</f>
        <v>0.08106709302042385</v>
      </c>
    </row>
    <row r="12" spans="1:18" ht="15">
      <c r="A12" s="11">
        <v>7</v>
      </c>
      <c r="B12" s="5">
        <v>2.5</v>
      </c>
      <c r="C12" s="11">
        <v>3.5</v>
      </c>
      <c r="D12" s="6">
        <v>5</v>
      </c>
      <c r="E12" s="1">
        <f>(B12+C12+D12)*A12</f>
        <v>77</v>
      </c>
      <c r="F12" s="11">
        <v>8</v>
      </c>
      <c r="G12" s="1">
        <f>E12*F12^2/8</f>
        <v>616</v>
      </c>
      <c r="H12" s="16">
        <v>275</v>
      </c>
      <c r="I12" s="2">
        <f>H12/1.15</f>
        <v>239.13043478260872</v>
      </c>
      <c r="J12" s="5">
        <v>40</v>
      </c>
      <c r="K12" s="2">
        <f>J12/1.5</f>
        <v>26.666666666666668</v>
      </c>
      <c r="L12" s="3">
        <f>K12/(K12+I12/15)</f>
        <v>0.6258503401360545</v>
      </c>
      <c r="M12" s="3">
        <f>(2/(L12*(1-L12/3)))^0.5</f>
        <v>2.009492237034986</v>
      </c>
      <c r="N12" s="5">
        <v>25</v>
      </c>
      <c r="O12" s="3">
        <f>M12*(G12*1000/(K12*N12))^0.5</f>
        <v>61.083275639493806</v>
      </c>
      <c r="P12" s="5">
        <v>5</v>
      </c>
      <c r="Q12" s="20">
        <f>O12+P12</f>
        <v>66.0832756394938</v>
      </c>
      <c r="R12" s="20">
        <f>Q12/(F12*100)</f>
        <v>0.08260409454936726</v>
      </c>
    </row>
    <row r="13" spans="1:18" ht="15">
      <c r="A13" s="11">
        <v>7</v>
      </c>
      <c r="B13" s="5">
        <v>2.5</v>
      </c>
      <c r="C13" s="11">
        <v>3.5</v>
      </c>
      <c r="D13" s="6">
        <v>5</v>
      </c>
      <c r="E13" s="1">
        <f>(B13+C13+D13)*A13</f>
        <v>77</v>
      </c>
      <c r="F13" s="11">
        <v>8</v>
      </c>
      <c r="G13" s="1">
        <f>E13*F13^2/8</f>
        <v>616</v>
      </c>
      <c r="H13" s="11">
        <v>275</v>
      </c>
      <c r="I13" s="2">
        <f>H13/1.15</f>
        <v>239.13043478260872</v>
      </c>
      <c r="J13" s="16">
        <v>50</v>
      </c>
      <c r="K13" s="2">
        <f>J13/1.5</f>
        <v>33.333333333333336</v>
      </c>
      <c r="L13" s="3">
        <f>K13/(K13+I13/15)</f>
        <v>0.676470588235294</v>
      </c>
      <c r="M13" s="3">
        <f>(2/(L13*(1-L13/3)))^0.5</f>
        <v>1.9537863836154967</v>
      </c>
      <c r="N13" s="5">
        <v>25</v>
      </c>
      <c r="O13" s="3">
        <f>M13*(G13*1000/(K13*N13))^0.5</f>
        <v>53.11999893906942</v>
      </c>
      <c r="P13" s="5">
        <v>5</v>
      </c>
      <c r="Q13" s="20">
        <f>O13+P13</f>
        <v>58.11999893906942</v>
      </c>
      <c r="R13" s="20">
        <f>Q13/(F13*100)</f>
        <v>0.07264999867383677</v>
      </c>
    </row>
    <row r="14" spans="1:18" ht="15">
      <c r="A14" s="11">
        <v>7</v>
      </c>
      <c r="B14" s="5">
        <v>2.5</v>
      </c>
      <c r="C14" s="11">
        <v>3.5</v>
      </c>
      <c r="D14" s="6">
        <v>5</v>
      </c>
      <c r="E14" s="1">
        <f>(B14+C14+D14)*A14</f>
        <v>77</v>
      </c>
      <c r="F14" s="11">
        <v>8</v>
      </c>
      <c r="G14" s="1">
        <f>E14*F14^2/8</f>
        <v>616</v>
      </c>
      <c r="H14" s="11">
        <v>275</v>
      </c>
      <c r="I14" s="2">
        <f>H14/1.15</f>
        <v>239.13043478260872</v>
      </c>
      <c r="J14" s="11">
        <v>50</v>
      </c>
      <c r="K14" s="2">
        <f>J14/1.5</f>
        <v>33.333333333333336</v>
      </c>
      <c r="L14" s="3">
        <f>K14/(K14+I14/15)</f>
        <v>0.676470588235294</v>
      </c>
      <c r="M14" s="3">
        <f>(2/(L14*(1-L14/3)))^0.5</f>
        <v>1.9537863836154967</v>
      </c>
      <c r="N14" s="16">
        <v>30</v>
      </c>
      <c r="O14" s="3">
        <f>M14*(G14*1000/(K14*N14))^0.5</f>
        <v>48.49170278929802</v>
      </c>
      <c r="P14" s="5">
        <v>5</v>
      </c>
      <c r="Q14" s="20">
        <f>O14+P14</f>
        <v>53.49170278929802</v>
      </c>
      <c r="R14" s="20">
        <f>Q14/(F14*100)</f>
        <v>0.06686462848662252</v>
      </c>
    </row>
    <row r="15" spans="1:18" ht="15">
      <c r="A15" s="11">
        <v>7</v>
      </c>
      <c r="B15" s="5">
        <v>2.5</v>
      </c>
      <c r="C15" s="11">
        <v>3.5</v>
      </c>
      <c r="D15" s="6">
        <v>5</v>
      </c>
      <c r="E15" s="1">
        <f>(B15+C15+D15)*A15</f>
        <v>77</v>
      </c>
      <c r="F15" s="11">
        <v>8</v>
      </c>
      <c r="G15" s="1">
        <f>E15*F15^2/8</f>
        <v>616</v>
      </c>
      <c r="H15" s="11">
        <v>275</v>
      </c>
      <c r="I15" s="2">
        <f>H15/1.15</f>
        <v>239.13043478260872</v>
      </c>
      <c r="J15" s="11">
        <v>50</v>
      </c>
      <c r="K15" s="2">
        <f>J15/1.5</f>
        <v>33.333333333333336</v>
      </c>
      <c r="L15" s="3">
        <f>K15/(K15+I15/15)</f>
        <v>0.676470588235294</v>
      </c>
      <c r="M15" s="3">
        <f>(2/(L15*(1-L15/3)))^0.5</f>
        <v>1.9537863836154967</v>
      </c>
      <c r="N15" s="16">
        <v>35</v>
      </c>
      <c r="O15" s="3">
        <f>M15*(G15*1000/(K15*N15))^0.5</f>
        <v>44.89459311452881</v>
      </c>
      <c r="P15" s="5">
        <v>5</v>
      </c>
      <c r="Q15" s="20">
        <f>O15+P15</f>
        <v>49.89459311452881</v>
      </c>
      <c r="R15" s="20">
        <f>Q15/(F15*100)</f>
        <v>0.062368241393161016</v>
      </c>
    </row>
    <row r="16" spans="1:18" ht="15">
      <c r="A16" s="11">
        <v>7</v>
      </c>
      <c r="B16" s="5">
        <v>2.5</v>
      </c>
      <c r="C16" s="11">
        <v>3.5</v>
      </c>
      <c r="D16" s="6">
        <v>5</v>
      </c>
      <c r="E16" s="1">
        <f>(B16+C16+D16)*A16</f>
        <v>77</v>
      </c>
      <c r="F16" s="11">
        <v>8</v>
      </c>
      <c r="G16" s="1">
        <f>E16*F16^2/8</f>
        <v>616</v>
      </c>
      <c r="H16" s="11">
        <v>275</v>
      </c>
      <c r="I16" s="2">
        <f>H16/1.15</f>
        <v>239.13043478260872</v>
      </c>
      <c r="J16" s="11">
        <v>50</v>
      </c>
      <c r="K16" s="2">
        <f>J16/1.5</f>
        <v>33.333333333333336</v>
      </c>
      <c r="L16" s="3">
        <f>K16/(K16+I16/15)</f>
        <v>0.676470588235294</v>
      </c>
      <c r="M16" s="3">
        <f>(2/(L16*(1-L16/3)))^0.5</f>
        <v>1.9537863836154967</v>
      </c>
      <c r="N16" s="16">
        <v>40</v>
      </c>
      <c r="O16" s="3">
        <f>M16*(G16*1000/(K16*N16))^0.5</f>
        <v>41.99504648829681</v>
      </c>
      <c r="P16" s="5">
        <v>5</v>
      </c>
      <c r="Q16" s="20">
        <f>O16+P16</f>
        <v>46.99504648829681</v>
      </c>
      <c r="R16" s="20">
        <f>Q16/(F16*100)</f>
        <v>0.05874380811037101</v>
      </c>
    </row>
    <row r="17" spans="1:18" ht="15">
      <c r="A17" s="11">
        <v>7</v>
      </c>
      <c r="B17" s="5">
        <v>2.5</v>
      </c>
      <c r="C17" s="11">
        <v>3.5</v>
      </c>
      <c r="D17" s="6">
        <v>5</v>
      </c>
      <c r="E17" s="1">
        <f>(B17+C17+D17)*A17</f>
        <v>77</v>
      </c>
      <c r="F17" s="11">
        <v>8</v>
      </c>
      <c r="G17" s="1">
        <f>E17*F17^2/8</f>
        <v>616</v>
      </c>
      <c r="H17" s="11">
        <v>275</v>
      </c>
      <c r="I17" s="2">
        <f>H17/1.15</f>
        <v>239.13043478260872</v>
      </c>
      <c r="J17" s="11">
        <v>50</v>
      </c>
      <c r="K17" s="2">
        <f>J17/1.5</f>
        <v>33.333333333333336</v>
      </c>
      <c r="L17" s="3">
        <f>K17/(K17+I17/15)</f>
        <v>0.676470588235294</v>
      </c>
      <c r="M17" s="3">
        <f>(2/(L17*(1-L17/3)))^0.5</f>
        <v>1.9537863836154967</v>
      </c>
      <c r="N17" s="11">
        <v>40</v>
      </c>
      <c r="O17" s="3">
        <f>M17*(G17*1000/(K17*N17))^0.5</f>
        <v>41.99504648829681</v>
      </c>
      <c r="P17" s="16">
        <v>6</v>
      </c>
      <c r="Q17" s="20">
        <f>O17+P17</f>
        <v>47.99504648829681</v>
      </c>
      <c r="R17" s="20">
        <f>Q17/(F17*100)</f>
        <v>0.05999380811037101</v>
      </c>
    </row>
    <row r="18" spans="1:18" ht="15">
      <c r="A18" s="11">
        <v>7</v>
      </c>
      <c r="B18" s="5">
        <v>2.5</v>
      </c>
      <c r="C18" s="11">
        <v>3.5</v>
      </c>
      <c r="D18" s="6">
        <v>5</v>
      </c>
      <c r="E18" s="1">
        <f>(B18+C18+D18)*A18</f>
        <v>77</v>
      </c>
      <c r="F18" s="11">
        <v>8</v>
      </c>
      <c r="G18" s="1">
        <f>E18*F18^2/8</f>
        <v>616</v>
      </c>
      <c r="H18" s="11">
        <v>275</v>
      </c>
      <c r="I18" s="2">
        <f>H18/1.15</f>
        <v>239.13043478260872</v>
      </c>
      <c r="J18" s="11">
        <v>50</v>
      </c>
      <c r="K18" s="2">
        <f>J18/1.5</f>
        <v>33.333333333333336</v>
      </c>
      <c r="L18" s="3">
        <f>K18/(K18+I18/15)</f>
        <v>0.676470588235294</v>
      </c>
      <c r="M18" s="3">
        <f>(2/(L18*(1-L18/3)))^0.5</f>
        <v>1.9537863836154967</v>
      </c>
      <c r="N18" s="11">
        <v>40</v>
      </c>
      <c r="O18" s="3">
        <f>M18*(G18*1000/(K18*N18))^0.5</f>
        <v>41.99504648829681</v>
      </c>
      <c r="P18" s="16">
        <v>7</v>
      </c>
      <c r="Q18" s="20">
        <f>O18+P18</f>
        <v>48.99504648829681</v>
      </c>
      <c r="R18" s="20">
        <f>Q18/(F18*100)</f>
        <v>0.06124380811037101</v>
      </c>
    </row>
    <row r="19" spans="1:18" ht="15">
      <c r="A19" s="5"/>
      <c r="B19" s="5"/>
      <c r="C19" s="5"/>
      <c r="D19" s="5"/>
      <c r="E19" s="1">
        <f>(B19+C19+D19)*A19</f>
        <v>0</v>
      </c>
      <c r="F19" s="5"/>
      <c r="G19" s="1">
        <f>E19*F19^2/8</f>
        <v>0</v>
      </c>
      <c r="H19" s="5"/>
      <c r="I19" s="2">
        <f>H19/1.15</f>
        <v>0</v>
      </c>
      <c r="J19" s="5"/>
      <c r="K19" s="2">
        <f>J19/1.5</f>
        <v>0</v>
      </c>
      <c r="L19" s="3" t="e">
        <f>K19/(K19+I19/15)</f>
        <v>#DIV/0!</v>
      </c>
      <c r="M19" s="3" t="e">
        <f>(2/(L19*(1-L19/3)))^0.5</f>
        <v>#DIV/0!</v>
      </c>
      <c r="N19" s="5"/>
      <c r="O19" s="3" t="e">
        <f>M19*(G19*1000/(K19*N19))^0.5</f>
        <v>#DIV/0!</v>
      </c>
      <c r="P19" s="5"/>
      <c r="Q19" s="20" t="e">
        <f>O19+P19</f>
        <v>#DIV/0!</v>
      </c>
      <c r="R19" s="20" t="e">
        <f>Q19/(F19*100)</f>
        <v>#DIV/0!</v>
      </c>
    </row>
    <row r="20" spans="1:18" ht="15">
      <c r="A20" s="5"/>
      <c r="B20" s="5"/>
      <c r="C20" s="5"/>
      <c r="D20" s="5"/>
      <c r="E20" s="1">
        <f>(B20+C20+D20)*A20</f>
        <v>0</v>
      </c>
      <c r="F20" s="5"/>
      <c r="G20" s="1">
        <f>E20*F20^2/8</f>
        <v>0</v>
      </c>
      <c r="H20" s="5"/>
      <c r="I20" s="2">
        <f>H20/1.15</f>
        <v>0</v>
      </c>
      <c r="J20" s="5"/>
      <c r="K20" s="2">
        <f>J20/1.5</f>
        <v>0</v>
      </c>
      <c r="L20" s="3" t="e">
        <f>K20/(K20+I20/15)</f>
        <v>#DIV/0!</v>
      </c>
      <c r="M20" s="3" t="e">
        <f>(2/(L20*(1-L20/3)))^0.5</f>
        <v>#DIV/0!</v>
      </c>
      <c r="N20" s="5"/>
      <c r="O20" s="3" t="e">
        <f>M20*(G20*1000/(K20*N20))^0.5</f>
        <v>#DIV/0!</v>
      </c>
      <c r="P20" s="5"/>
      <c r="Q20" s="20" t="e">
        <f>O20+P20</f>
        <v>#DIV/0!</v>
      </c>
      <c r="R20" s="20" t="e">
        <f>Q20/(F20*100)</f>
        <v>#DIV/0!</v>
      </c>
    </row>
    <row r="21" spans="1:18" ht="15">
      <c r="A21" s="5"/>
      <c r="B21" s="5"/>
      <c r="C21" s="5"/>
      <c r="D21" s="5"/>
      <c r="E21" s="1">
        <f>(B21+C21+D21)*A21</f>
        <v>0</v>
      </c>
      <c r="F21" s="5"/>
      <c r="G21" s="1">
        <f>E21*F21^2/8</f>
        <v>0</v>
      </c>
      <c r="H21" s="5"/>
      <c r="I21" s="2">
        <f>H21/1.15</f>
        <v>0</v>
      </c>
      <c r="J21" s="5"/>
      <c r="K21" s="2">
        <f>J21/1.5</f>
        <v>0</v>
      </c>
      <c r="L21" s="3" t="e">
        <f>K21/(K21+I21/15)</f>
        <v>#DIV/0!</v>
      </c>
      <c r="M21" s="3" t="e">
        <f>(2/(L21*(1-L21/3)))^0.5</f>
        <v>#DIV/0!</v>
      </c>
      <c r="N21" s="5"/>
      <c r="O21" s="3" t="e">
        <f>M21*(G21*1000/(K21*N21))^0.5</f>
        <v>#DIV/0!</v>
      </c>
      <c r="P21" s="5"/>
      <c r="Q21" s="20" t="e">
        <f>O21+P21</f>
        <v>#DIV/0!</v>
      </c>
      <c r="R21" s="20" t="e">
        <f>Q21/(F21*100)</f>
        <v>#DIV/0!</v>
      </c>
    </row>
    <row r="22" spans="1:18" ht="15">
      <c r="A22" s="5"/>
      <c r="B22" s="5"/>
      <c r="C22" s="5"/>
      <c r="D22" s="5"/>
      <c r="E22" s="1">
        <f>(B22+C22+D22)*A22</f>
        <v>0</v>
      </c>
      <c r="F22" s="5"/>
      <c r="G22" s="1">
        <f>E22*F22^2/8</f>
        <v>0</v>
      </c>
      <c r="H22" s="5"/>
      <c r="I22" s="2">
        <f>H22/1.15</f>
        <v>0</v>
      </c>
      <c r="J22" s="5"/>
      <c r="K22" s="2">
        <f>J22/1.5</f>
        <v>0</v>
      </c>
      <c r="L22" s="3" t="e">
        <f>K22/(K22+I22/15)</f>
        <v>#DIV/0!</v>
      </c>
      <c r="M22" s="3" t="e">
        <f>(2/(L22*(1-L22/3)))^0.5</f>
        <v>#DIV/0!</v>
      </c>
      <c r="N22" s="5"/>
      <c r="O22" s="3" t="e">
        <f>M22*(G22*1000/(K22*N22))^0.5</f>
        <v>#DIV/0!</v>
      </c>
      <c r="P22" s="5"/>
      <c r="Q22" s="20" t="e">
        <f>O22+P22</f>
        <v>#DIV/0!</v>
      </c>
      <c r="R22" s="20" t="e">
        <f>Q22/(F22*100)</f>
        <v>#DIV/0!</v>
      </c>
    </row>
    <row r="23" spans="1:18" ht="15">
      <c r="A23" s="5"/>
      <c r="B23" s="5"/>
      <c r="C23" s="5"/>
      <c r="D23" s="5"/>
      <c r="E23" s="1">
        <f>(B23+C23+D23)*A23</f>
        <v>0</v>
      </c>
      <c r="F23" s="5"/>
      <c r="G23" s="1">
        <f>E23*F23^2/8</f>
        <v>0</v>
      </c>
      <c r="H23" s="5"/>
      <c r="I23" s="2">
        <f>H23/1.15</f>
        <v>0</v>
      </c>
      <c r="J23" s="5"/>
      <c r="K23" s="2">
        <f>J23/1.5</f>
        <v>0</v>
      </c>
      <c r="L23" s="3" t="e">
        <f>K23/(K23+I23/15)</f>
        <v>#DIV/0!</v>
      </c>
      <c r="M23" s="3" t="e">
        <f>(2/(L23*(1-L23/3)))^0.5</f>
        <v>#DIV/0!</v>
      </c>
      <c r="N23" s="5"/>
      <c r="O23" s="3" t="e">
        <f>M23*(G23*1000/(K23*N23))^0.5</f>
        <v>#DIV/0!</v>
      </c>
      <c r="P23" s="5"/>
      <c r="Q23" s="20" t="e">
        <f>O23+P23</f>
        <v>#DIV/0!</v>
      </c>
      <c r="R23" s="20" t="e">
        <f>Q23/(F23*100)</f>
        <v>#DIV/0!</v>
      </c>
    </row>
    <row r="24" spans="1:18" ht="15">
      <c r="A24" s="5"/>
      <c r="B24" s="5"/>
      <c r="C24" s="5"/>
      <c r="D24" s="5"/>
      <c r="E24" s="1">
        <f>(B24+C24+D24)*A24</f>
        <v>0</v>
      </c>
      <c r="F24" s="5"/>
      <c r="G24" s="1">
        <f>E24*F24^2/8</f>
        <v>0</v>
      </c>
      <c r="H24" s="5"/>
      <c r="I24" s="2">
        <f>H24/1.15</f>
        <v>0</v>
      </c>
      <c r="J24" s="5"/>
      <c r="K24" s="2">
        <f>J24/1.5</f>
        <v>0</v>
      </c>
      <c r="L24" s="3" t="e">
        <f>K24/(K24+I24/15)</f>
        <v>#DIV/0!</v>
      </c>
      <c r="M24" s="3" t="e">
        <f>(2/(L24*(1-L24/3)))^0.5</f>
        <v>#DIV/0!</v>
      </c>
      <c r="N24" s="5"/>
      <c r="O24" s="3" t="e">
        <f>M24*(G24*1000/(K24*N24))^0.5</f>
        <v>#DIV/0!</v>
      </c>
      <c r="P24" s="5"/>
      <c r="Q24" s="20" t="e">
        <f>O24+P24</f>
        <v>#DIV/0!</v>
      </c>
      <c r="R24" s="20" t="e">
        <f>Q24/(F24*100)</f>
        <v>#DIV/0!</v>
      </c>
    </row>
    <row r="25" spans="1:18" ht="15">
      <c r="A25" s="5">
        <v>8</v>
      </c>
      <c r="B25" s="5">
        <v>1.5</v>
      </c>
      <c r="C25" s="5">
        <v>3</v>
      </c>
      <c r="D25" s="5">
        <v>2</v>
      </c>
      <c r="E25" s="1">
        <f>(B25+C25+D25)*A25</f>
        <v>52</v>
      </c>
      <c r="F25" s="5">
        <v>6</v>
      </c>
      <c r="G25" s="1">
        <f>E25*F25^2/8</f>
        <v>234</v>
      </c>
      <c r="H25" s="5"/>
      <c r="I25" s="2">
        <f>H25/1.15</f>
        <v>0</v>
      </c>
      <c r="J25" s="5"/>
      <c r="K25" s="2">
        <f>J25/1.5</f>
        <v>0</v>
      </c>
      <c r="L25" s="3" t="e">
        <f>K25/(K25+I25/15)</f>
        <v>#DIV/0!</v>
      </c>
      <c r="M25" s="3" t="e">
        <f>(2/(L25*(1-L25/3)))^0.5</f>
        <v>#DIV/0!</v>
      </c>
      <c r="N25" s="5"/>
      <c r="O25" s="3" t="e">
        <f>M25*(G25*1000/(K25*N25))^0.5</f>
        <v>#DIV/0!</v>
      </c>
      <c r="P25" s="5"/>
      <c r="Q25" s="20" t="e">
        <f>O25+P25</f>
        <v>#DIV/0!</v>
      </c>
      <c r="R25" s="20" t="e">
        <f>Q25/(F25*100)</f>
        <v>#DIV/0!</v>
      </c>
    </row>
    <row r="26" spans="14:16" ht="15">
      <c r="N26" s="4"/>
      <c r="P26" s="4"/>
    </row>
    <row r="27" ht="15">
      <c r="N27" s="4"/>
    </row>
    <row r="28" ht="15">
      <c r="N28" s="4"/>
    </row>
    <row r="29" ht="15">
      <c r="N29" s="4"/>
    </row>
    <row r="30" ht="15">
      <c r="N30" s="4"/>
    </row>
    <row r="31" ht="15">
      <c r="N31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User</cp:lastModifiedBy>
  <dcterms:created xsi:type="dcterms:W3CDTF">2010-04-15T07:05:13Z</dcterms:created>
  <dcterms:modified xsi:type="dcterms:W3CDTF">2010-04-29T11:08:50Z</dcterms:modified>
  <cp:category/>
  <cp:version/>
  <cp:contentType/>
  <cp:contentStatus/>
</cp:coreProperties>
</file>