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330" activeTab="2"/>
  </bookViews>
  <sheets>
    <sheet name="legno" sheetId="1" r:id="rId1"/>
    <sheet name="acciaio" sheetId="2" r:id="rId2"/>
    <sheet name="cls armato" sheetId="3" r:id="rId3"/>
  </sheets>
  <definedNames>
    <definedName name="_xlnm.Print_Area" localSheetId="1">'acciaio'!$A$1:$J$3</definedName>
    <definedName name="_xlnm.Print_Area" localSheetId="0">'legno'!$A$1:$M$3</definedName>
  </definedNames>
  <calcPr fullCalcOnLoad="1"/>
</workbook>
</file>

<file path=xl/sharedStrings.xml><?xml version="1.0" encoding="utf-8"?>
<sst xmlns="http://schemas.openxmlformats.org/spreadsheetml/2006/main" count="46" uniqueCount="37">
  <si>
    <t>interasse (m)</t>
  </si>
  <si>
    <t>luce (m)</t>
  </si>
  <si>
    <t>b (cm)</t>
  </si>
  <si>
    <t>r</t>
  </si>
  <si>
    <t>H (cm)</t>
  </si>
  <si>
    <t>H/l</t>
  </si>
  <si>
    <r>
      <t>q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(KN/m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</si>
  <si>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q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(KN/m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</si>
  <si>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q</t>
    </r>
    <r>
      <rPr>
        <vertAlign val="subscript"/>
        <sz val="10"/>
        <rFont val="Arial"/>
        <family val="2"/>
      </rPr>
      <t xml:space="preserve">a </t>
    </r>
    <r>
      <rPr>
        <sz val="10"/>
        <rFont val="Arial"/>
        <family val="2"/>
      </rPr>
      <t>(KN/m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</si>
  <si>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rPr>
        <sz val="10"/>
        <rFont val="Calibri"/>
        <family val="2"/>
      </rPr>
      <t>γ</t>
    </r>
    <r>
      <rPr>
        <vertAlign val="subscript"/>
        <sz val="10"/>
        <rFont val="Arial"/>
        <family val="2"/>
      </rPr>
      <t xml:space="preserve"> m</t>
    </r>
  </si>
  <si>
    <r>
      <t>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(KN/m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</si>
  <si>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q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(KN/m)</t>
    </r>
  </si>
  <si>
    <r>
      <t>M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(KN*m)</t>
    </r>
  </si>
  <si>
    <r>
      <t>f</t>
    </r>
    <r>
      <rPr>
        <vertAlign val="subscript"/>
        <sz val="10"/>
        <rFont val="Arial"/>
        <family val="2"/>
      </rPr>
      <t>m,k</t>
    </r>
    <r>
      <rPr>
        <sz val="10"/>
        <rFont val="Arial"/>
        <family val="2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</si>
  <si>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k</t>
    </r>
    <r>
      <rPr>
        <vertAlign val="subscript"/>
        <sz val="10"/>
        <rFont val="Arial"/>
        <family val="2"/>
      </rPr>
      <t>mod</t>
    </r>
  </si>
  <si>
    <r>
      <t>f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</si>
  <si>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h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(cm)</t>
    </r>
  </si>
  <si>
    <r>
      <t>f</t>
    </r>
    <r>
      <rPr>
        <vertAlign val="subscript"/>
        <sz val="10"/>
        <rFont val="Arial"/>
        <family val="2"/>
      </rPr>
      <t xml:space="preserve">y,k </t>
    </r>
    <r>
      <rPr>
        <sz val="10"/>
        <rFont val="Arial"/>
        <family val="2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</si>
  <si>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f</t>
    </r>
    <r>
      <rPr>
        <vertAlign val="subscript"/>
        <sz val="10"/>
        <rFont val="Arial"/>
        <family val="2"/>
      </rPr>
      <t xml:space="preserve">d </t>
    </r>
    <r>
      <rPr>
        <sz val="10"/>
        <rFont val="Arial"/>
        <family val="2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</si>
  <si>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W</t>
    </r>
    <r>
      <rPr>
        <vertAlign val="subscript"/>
        <sz val="10"/>
        <rFont val="Arial"/>
        <family val="2"/>
      </rPr>
      <t>x,min</t>
    </r>
    <r>
      <rPr>
        <sz val="10"/>
        <rFont val="Arial"/>
        <family val="2"/>
      </rPr>
      <t xml:space="preserve"> 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</si>
  <si>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W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</si>
  <si>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β</t>
  </si>
  <si>
    <t>H</t>
  </si>
  <si>
    <t>peso unitario (KN/m)</t>
  </si>
  <si>
    <t>qs (KN/m2)</t>
  </si>
  <si>
    <t>qp (KN/m2)</t>
  </si>
  <si>
    <t>qa (KN/m2)</t>
  </si>
  <si>
    <t>qu (KN/m)</t>
  </si>
  <si>
    <t>Mmax (KN*m)</t>
  </si>
  <si>
    <t>fyk (N/mm2)</t>
  </si>
  <si>
    <t>fyd (N/mm2)</t>
  </si>
  <si>
    <t>fck (N/mm2)</t>
  </si>
  <si>
    <t>fcd (N/mm2)</t>
  </si>
  <si>
    <t>hu (cm)</t>
  </si>
  <si>
    <t>δ (cm)</t>
  </si>
  <si>
    <t>Hmin (cm)</t>
  </si>
  <si>
    <t>area (m2)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</si>
</sst>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0"/>
    <numFmt numFmtId="179" formatCode="0.0"/>
    <numFmt numFmtId="180" formatCode="0.00000"/>
    <numFmt numFmtId="181" formatCode="0.0000"/>
    <numFmt numFmtId="182" formatCode="0.000000"/>
  </numFmts>
  <fonts count="34">
    <font>
      <sz val="10"/>
      <name val="Arial"/>
      <family val="0"/>
    </font>
    <font>
      <sz val="8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1" applyNumberFormat="0" applyAlignment="0" applyProtection="0"/>
    <xf numFmtId="0" fontId="25" fillId="0" borderId="2" applyNumberFormat="0" applyFill="0" applyAlignment="0" applyProtection="0"/>
    <xf numFmtId="0" fontId="26" fillId="19" borderId="3" applyNumberFormat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7" fillId="25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0" fillId="27" borderId="4" applyNumberFormat="0" applyFont="0" applyAlignment="0" applyProtection="0"/>
    <xf numFmtId="0" fontId="29" fillId="18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0" fillId="28" borderId="0" applyNumberFormat="0" applyBorder="0" applyAlignment="0" applyProtection="0"/>
    <xf numFmtId="0" fontId="3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2" fontId="0" fillId="30" borderId="10" xfId="0" applyNumberFormat="1" applyFill="1" applyBorder="1" applyAlignment="1">
      <alignment horizontal="center" vertical="center"/>
    </xf>
    <xf numFmtId="2" fontId="0" fillId="30" borderId="10" xfId="0" applyNumberFormat="1" applyFont="1" applyFill="1" applyBorder="1" applyAlignment="1">
      <alignment horizontal="center" vertical="center"/>
    </xf>
    <xf numFmtId="0" fontId="0" fillId="30" borderId="10" xfId="0" applyFill="1" applyBorder="1" applyAlignment="1">
      <alignment horizontal="center"/>
    </xf>
    <xf numFmtId="0" fontId="0" fillId="30" borderId="10" xfId="0" applyFont="1" applyFill="1" applyBorder="1" applyAlignment="1">
      <alignment horizontal="center"/>
    </xf>
    <xf numFmtId="2" fontId="0" fillId="30" borderId="10" xfId="0" applyNumberFormat="1" applyFont="1" applyFill="1" applyBorder="1" applyAlignment="1">
      <alignment horizontal="center"/>
    </xf>
    <xf numFmtId="2" fontId="0" fillId="30" borderId="10" xfId="0" applyNumberFormat="1" applyFill="1" applyBorder="1" applyAlignment="1">
      <alignment horizontal="center"/>
    </xf>
    <xf numFmtId="0" fontId="0" fillId="30" borderId="10" xfId="0" applyFont="1" applyFill="1" applyBorder="1" applyAlignment="1">
      <alignment horizontal="center"/>
    </xf>
    <xf numFmtId="2" fontId="0" fillId="3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1" borderId="10" xfId="0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zoomScale="190" zoomScaleNormal="190" zoomScalePageLayoutView="0" workbookViewId="0" topLeftCell="B1">
      <selection activeCell="N4" sqref="N4"/>
    </sheetView>
  </sheetViews>
  <sheetFormatPr defaultColWidth="8.8515625" defaultRowHeight="12.75"/>
  <cols>
    <col min="1" max="1" width="12.7109375" style="5" customWidth="1"/>
    <col min="2" max="5" width="10.7109375" style="5" customWidth="1"/>
    <col min="6" max="6" width="8.8515625" style="5" customWidth="1"/>
    <col min="7" max="8" width="11.140625" style="5" customWidth="1"/>
    <col min="9" max="10" width="8.8515625" style="5" customWidth="1"/>
    <col min="11" max="11" width="14.421875" style="5" customWidth="1"/>
    <col min="12" max="13" width="9.140625" style="5" customWidth="1"/>
    <col min="14" max="16384" width="8.8515625" style="5" customWidth="1"/>
  </cols>
  <sheetData>
    <row r="1" spans="1:14" ht="15.75">
      <c r="A1" s="11" t="s">
        <v>0</v>
      </c>
      <c r="B1" s="12" t="s">
        <v>6</v>
      </c>
      <c r="C1" s="12" t="s">
        <v>7</v>
      </c>
      <c r="D1" s="13" t="s">
        <v>10</v>
      </c>
      <c r="E1" s="6" t="s">
        <v>11</v>
      </c>
      <c r="F1" s="11" t="s">
        <v>1</v>
      </c>
      <c r="G1" s="6" t="s">
        <v>12</v>
      </c>
      <c r="H1" s="12" t="s">
        <v>13</v>
      </c>
      <c r="I1" s="12" t="s">
        <v>14</v>
      </c>
      <c r="J1" s="12" t="s">
        <v>9</v>
      </c>
      <c r="K1" s="7" t="s">
        <v>15</v>
      </c>
      <c r="L1" s="11" t="s">
        <v>2</v>
      </c>
      <c r="M1" s="8" t="s">
        <v>16</v>
      </c>
      <c r="N1" s="10" t="s">
        <v>4</v>
      </c>
    </row>
    <row r="3" spans="1:14" ht="12.75">
      <c r="A3" s="14">
        <v>6</v>
      </c>
      <c r="B3" s="14">
        <v>0.39</v>
      </c>
      <c r="C3" s="14">
        <v>3.36</v>
      </c>
      <c r="D3" s="14">
        <v>2</v>
      </c>
      <c r="E3" s="3">
        <f>(1.3*B3+1.5*C3+1.5*D3)*A3</f>
        <v>51.282000000000004</v>
      </c>
      <c r="F3" s="14">
        <v>8</v>
      </c>
      <c r="G3" s="3">
        <f>E3*F3^2/8</f>
        <v>410.25600000000003</v>
      </c>
      <c r="H3" s="14">
        <v>27</v>
      </c>
      <c r="I3" s="14">
        <v>0.8</v>
      </c>
      <c r="J3" s="14">
        <v>1.45</v>
      </c>
      <c r="K3" s="3">
        <f>I3*H3/J3</f>
        <v>14.896551724137932</v>
      </c>
      <c r="L3" s="14">
        <v>35</v>
      </c>
      <c r="M3" s="4">
        <f>(6*G3*1000/(L3*K3))^0.5</f>
        <v>68.71098893190229</v>
      </c>
      <c r="N3" s="9">
        <v>70</v>
      </c>
    </row>
    <row r="4" spans="1:14" ht="12.75">
      <c r="A4" s="14"/>
      <c r="B4" s="14"/>
      <c r="C4" s="14"/>
      <c r="D4" s="14"/>
      <c r="E4" s="3"/>
      <c r="F4" s="14"/>
      <c r="G4" s="3"/>
      <c r="H4" s="14"/>
      <c r="I4" s="14"/>
      <c r="J4" s="14"/>
      <c r="K4" s="3"/>
      <c r="L4" s="14"/>
      <c r="M4" s="4"/>
      <c r="N4" s="9"/>
    </row>
    <row r="5" spans="1:14" ht="12.75">
      <c r="A5" s="14"/>
      <c r="B5" s="14"/>
      <c r="C5" s="14"/>
      <c r="D5" s="14"/>
      <c r="E5" s="3"/>
      <c r="F5" s="14"/>
      <c r="G5" s="3"/>
      <c r="H5" s="14"/>
      <c r="I5" s="14"/>
      <c r="J5" s="14"/>
      <c r="K5" s="3"/>
      <c r="L5" s="14"/>
      <c r="M5" s="4"/>
      <c r="N5" s="9"/>
    </row>
    <row r="6" spans="1:14" ht="12.75">
      <c r="A6" s="14"/>
      <c r="B6" s="14"/>
      <c r="C6" s="14"/>
      <c r="D6" s="14"/>
      <c r="E6" s="3">
        <f aca="true" t="shared" si="0" ref="E6:E25">(1.3*B6+1.3*C6+1.5*D6)*A6</f>
        <v>0</v>
      </c>
      <c r="F6" s="14"/>
      <c r="G6" s="3">
        <f aca="true" t="shared" si="1" ref="G6:G26">E6*F6^2/8</f>
        <v>0</v>
      </c>
      <c r="H6" s="14"/>
      <c r="I6" s="14"/>
      <c r="J6" s="14"/>
      <c r="K6" s="3"/>
      <c r="L6" s="14"/>
      <c r="M6" s="4"/>
      <c r="N6" s="9"/>
    </row>
    <row r="7" spans="1:14" ht="12.75">
      <c r="A7" s="14"/>
      <c r="B7" s="14"/>
      <c r="C7" s="14"/>
      <c r="D7" s="14"/>
      <c r="E7" s="3">
        <f t="shared" si="0"/>
        <v>0</v>
      </c>
      <c r="F7" s="14"/>
      <c r="G7" s="3">
        <f t="shared" si="1"/>
        <v>0</v>
      </c>
      <c r="H7" s="14"/>
      <c r="I7" s="14"/>
      <c r="J7" s="14"/>
      <c r="K7" s="3"/>
      <c r="L7" s="14"/>
      <c r="M7" s="4"/>
      <c r="N7" s="9"/>
    </row>
    <row r="8" spans="1:14" ht="12.75">
      <c r="A8" s="14"/>
      <c r="B8" s="14"/>
      <c r="C8" s="14"/>
      <c r="D8" s="14"/>
      <c r="E8" s="3">
        <f t="shared" si="0"/>
        <v>0</v>
      </c>
      <c r="F8" s="14"/>
      <c r="G8" s="3">
        <f t="shared" si="1"/>
        <v>0</v>
      </c>
      <c r="H8" s="14"/>
      <c r="I8" s="14"/>
      <c r="J8" s="14"/>
      <c r="K8" s="3"/>
      <c r="L8" s="14"/>
      <c r="M8" s="4"/>
      <c r="N8" s="9"/>
    </row>
    <row r="9" spans="1:14" ht="12.75">
      <c r="A9" s="14"/>
      <c r="B9" s="14"/>
      <c r="C9" s="14"/>
      <c r="D9" s="14"/>
      <c r="E9" s="3">
        <f t="shared" si="0"/>
        <v>0</v>
      </c>
      <c r="F9" s="14"/>
      <c r="G9" s="3">
        <f t="shared" si="1"/>
        <v>0</v>
      </c>
      <c r="H9" s="14"/>
      <c r="I9" s="14"/>
      <c r="J9" s="14"/>
      <c r="K9" s="3"/>
      <c r="L9" s="14"/>
      <c r="M9" s="4"/>
      <c r="N9" s="9"/>
    </row>
    <row r="10" spans="1:14" ht="12.75">
      <c r="A10" s="14"/>
      <c r="B10" s="14"/>
      <c r="C10" s="14"/>
      <c r="D10" s="14"/>
      <c r="E10" s="3">
        <f t="shared" si="0"/>
        <v>0</v>
      </c>
      <c r="F10" s="14"/>
      <c r="G10" s="3">
        <f t="shared" si="1"/>
        <v>0</v>
      </c>
      <c r="H10" s="14"/>
      <c r="I10" s="14"/>
      <c r="J10" s="14"/>
      <c r="K10" s="3"/>
      <c r="L10" s="14"/>
      <c r="M10" s="4"/>
      <c r="N10" s="9"/>
    </row>
    <row r="11" spans="1:14" ht="12.75">
      <c r="A11" s="14"/>
      <c r="B11" s="14"/>
      <c r="C11" s="14"/>
      <c r="D11" s="14"/>
      <c r="E11" s="3">
        <f t="shared" si="0"/>
        <v>0</v>
      </c>
      <c r="F11" s="14"/>
      <c r="G11" s="3">
        <f t="shared" si="1"/>
        <v>0</v>
      </c>
      <c r="H11" s="14"/>
      <c r="I11" s="14"/>
      <c r="J11" s="14"/>
      <c r="K11" s="3"/>
      <c r="L11" s="14"/>
      <c r="M11" s="4"/>
      <c r="N11" s="9"/>
    </row>
    <row r="12" spans="1:14" ht="12.75">
      <c r="A12" s="14"/>
      <c r="B12" s="14"/>
      <c r="C12" s="14"/>
      <c r="D12" s="14"/>
      <c r="E12" s="3">
        <f t="shared" si="0"/>
        <v>0</v>
      </c>
      <c r="F12" s="14"/>
      <c r="G12" s="3">
        <f t="shared" si="1"/>
        <v>0</v>
      </c>
      <c r="H12" s="14"/>
      <c r="I12" s="14"/>
      <c r="J12" s="14"/>
      <c r="K12" s="3"/>
      <c r="L12" s="14"/>
      <c r="M12" s="4"/>
      <c r="N12" s="9"/>
    </row>
    <row r="13" spans="1:14" ht="12.75">
      <c r="A13" s="14"/>
      <c r="B13" s="14"/>
      <c r="C13" s="14"/>
      <c r="D13" s="14"/>
      <c r="E13" s="3">
        <f t="shared" si="0"/>
        <v>0</v>
      </c>
      <c r="F13" s="14"/>
      <c r="G13" s="3">
        <f t="shared" si="1"/>
        <v>0</v>
      </c>
      <c r="H13" s="14"/>
      <c r="I13" s="14"/>
      <c r="J13" s="14"/>
      <c r="K13" s="3"/>
      <c r="L13" s="14"/>
      <c r="M13" s="4"/>
      <c r="N13" s="9"/>
    </row>
    <row r="14" spans="1:14" ht="12.75">
      <c r="A14" s="14"/>
      <c r="B14" s="14"/>
      <c r="C14" s="14"/>
      <c r="D14" s="14"/>
      <c r="E14" s="3">
        <f t="shared" si="0"/>
        <v>0</v>
      </c>
      <c r="F14" s="14"/>
      <c r="G14" s="3">
        <f t="shared" si="1"/>
        <v>0</v>
      </c>
      <c r="H14" s="14"/>
      <c r="I14" s="14"/>
      <c r="J14" s="14"/>
      <c r="K14" s="3"/>
      <c r="L14" s="14"/>
      <c r="M14" s="4"/>
      <c r="N14" s="9"/>
    </row>
    <row r="15" spans="1:14" ht="12.75">
      <c r="A15" s="14"/>
      <c r="B15" s="14"/>
      <c r="C15" s="14"/>
      <c r="D15" s="14"/>
      <c r="E15" s="3">
        <f t="shared" si="0"/>
        <v>0</v>
      </c>
      <c r="F15" s="14"/>
      <c r="G15" s="3">
        <f t="shared" si="1"/>
        <v>0</v>
      </c>
      <c r="H15" s="14"/>
      <c r="I15" s="14"/>
      <c r="J15" s="14"/>
      <c r="K15" s="3"/>
      <c r="L15" s="14"/>
      <c r="M15" s="4"/>
      <c r="N15" s="9"/>
    </row>
    <row r="16" spans="1:14" ht="12.75">
      <c r="A16" s="14"/>
      <c r="B16" s="14"/>
      <c r="C16" s="14"/>
      <c r="D16" s="14"/>
      <c r="E16" s="3">
        <f t="shared" si="0"/>
        <v>0</v>
      </c>
      <c r="F16" s="14"/>
      <c r="G16" s="3">
        <f t="shared" si="1"/>
        <v>0</v>
      </c>
      <c r="H16" s="14"/>
      <c r="I16" s="14"/>
      <c r="J16" s="14"/>
      <c r="K16" s="3"/>
      <c r="L16" s="14"/>
      <c r="M16" s="4"/>
      <c r="N16" s="9"/>
    </row>
    <row r="17" spans="1:14" ht="12.75">
      <c r="A17" s="14"/>
      <c r="B17" s="14"/>
      <c r="C17" s="14"/>
      <c r="D17" s="14"/>
      <c r="E17" s="3">
        <f t="shared" si="0"/>
        <v>0</v>
      </c>
      <c r="F17" s="14"/>
      <c r="G17" s="3">
        <f t="shared" si="1"/>
        <v>0</v>
      </c>
      <c r="H17" s="14"/>
      <c r="I17" s="14"/>
      <c r="J17" s="14"/>
      <c r="K17" s="3"/>
      <c r="L17" s="14"/>
      <c r="M17" s="4"/>
      <c r="N17" s="9"/>
    </row>
    <row r="18" spans="1:14" ht="12.75">
      <c r="A18" s="14"/>
      <c r="B18" s="14"/>
      <c r="C18" s="14"/>
      <c r="D18" s="14"/>
      <c r="E18" s="3">
        <f t="shared" si="0"/>
        <v>0</v>
      </c>
      <c r="F18" s="14"/>
      <c r="G18" s="3">
        <f t="shared" si="1"/>
        <v>0</v>
      </c>
      <c r="H18" s="14"/>
      <c r="I18" s="14"/>
      <c r="J18" s="14"/>
      <c r="K18" s="3"/>
      <c r="L18" s="14"/>
      <c r="M18" s="4"/>
      <c r="N18" s="9"/>
    </row>
    <row r="19" spans="1:14" ht="12.75">
      <c r="A19" s="14"/>
      <c r="B19" s="14"/>
      <c r="C19" s="14"/>
      <c r="D19" s="14"/>
      <c r="E19" s="3">
        <f t="shared" si="0"/>
        <v>0</v>
      </c>
      <c r="F19" s="14"/>
      <c r="G19" s="3">
        <f t="shared" si="1"/>
        <v>0</v>
      </c>
      <c r="H19" s="14"/>
      <c r="I19" s="14"/>
      <c r="J19" s="14"/>
      <c r="K19" s="3"/>
      <c r="L19" s="14"/>
      <c r="M19" s="4"/>
      <c r="N19" s="9"/>
    </row>
    <row r="20" spans="1:14" ht="12.75">
      <c r="A20" s="14"/>
      <c r="B20" s="14"/>
      <c r="C20" s="14"/>
      <c r="D20" s="14"/>
      <c r="E20" s="3">
        <f t="shared" si="0"/>
        <v>0</v>
      </c>
      <c r="F20" s="14"/>
      <c r="G20" s="3">
        <f t="shared" si="1"/>
        <v>0</v>
      </c>
      <c r="H20" s="14"/>
      <c r="I20" s="14"/>
      <c r="J20" s="14"/>
      <c r="K20" s="3"/>
      <c r="L20" s="14"/>
      <c r="M20" s="4"/>
      <c r="N20" s="9"/>
    </row>
    <row r="21" spans="1:14" ht="12.75">
      <c r="A21" s="14"/>
      <c r="B21" s="14"/>
      <c r="C21" s="14"/>
      <c r="D21" s="14"/>
      <c r="E21" s="3">
        <f t="shared" si="0"/>
        <v>0</v>
      </c>
      <c r="F21" s="14"/>
      <c r="G21" s="3">
        <f t="shared" si="1"/>
        <v>0</v>
      </c>
      <c r="H21" s="14"/>
      <c r="I21" s="14"/>
      <c r="J21" s="14"/>
      <c r="K21" s="3"/>
      <c r="L21" s="14"/>
      <c r="M21" s="4"/>
      <c r="N21" s="9"/>
    </row>
    <row r="22" spans="1:14" ht="12.75">
      <c r="A22" s="14"/>
      <c r="B22" s="14"/>
      <c r="C22" s="14"/>
      <c r="D22" s="14"/>
      <c r="E22" s="3">
        <f t="shared" si="0"/>
        <v>0</v>
      </c>
      <c r="F22" s="14"/>
      <c r="G22" s="3">
        <f t="shared" si="1"/>
        <v>0</v>
      </c>
      <c r="H22" s="14"/>
      <c r="I22" s="14"/>
      <c r="J22" s="14"/>
      <c r="K22" s="3"/>
      <c r="L22" s="14"/>
      <c r="M22" s="4"/>
      <c r="N22" s="9"/>
    </row>
    <row r="23" spans="1:14" ht="12.75">
      <c r="A23" s="14"/>
      <c r="B23" s="14"/>
      <c r="C23" s="14"/>
      <c r="D23" s="14"/>
      <c r="E23" s="3">
        <f t="shared" si="0"/>
        <v>0</v>
      </c>
      <c r="F23" s="14"/>
      <c r="G23" s="3">
        <f t="shared" si="1"/>
        <v>0</v>
      </c>
      <c r="H23" s="14"/>
      <c r="I23" s="14"/>
      <c r="J23" s="14"/>
      <c r="K23" s="3"/>
      <c r="L23" s="14"/>
      <c r="M23" s="4"/>
      <c r="N23" s="9"/>
    </row>
    <row r="24" spans="1:14" ht="12.75">
      <c r="A24" s="14"/>
      <c r="B24" s="14"/>
      <c r="C24" s="14"/>
      <c r="D24" s="14"/>
      <c r="E24" s="3">
        <f t="shared" si="0"/>
        <v>0</v>
      </c>
      <c r="F24" s="14"/>
      <c r="G24" s="3">
        <f t="shared" si="1"/>
        <v>0</v>
      </c>
      <c r="H24" s="14"/>
      <c r="I24" s="14"/>
      <c r="J24" s="14"/>
      <c r="K24" s="3"/>
      <c r="L24" s="14"/>
      <c r="M24" s="4"/>
      <c r="N24" s="9"/>
    </row>
    <row r="25" spans="1:14" ht="12.75">
      <c r="A25" s="14"/>
      <c r="B25" s="14"/>
      <c r="C25" s="14"/>
      <c r="D25" s="14"/>
      <c r="E25" s="3">
        <f t="shared" si="0"/>
        <v>0</v>
      </c>
      <c r="F25" s="14"/>
      <c r="G25" s="3">
        <f t="shared" si="1"/>
        <v>0</v>
      </c>
      <c r="H25" s="14"/>
      <c r="I25" s="14"/>
      <c r="J25" s="14"/>
      <c r="K25" s="3"/>
      <c r="L25" s="14"/>
      <c r="M25" s="4"/>
      <c r="N25" s="9"/>
    </row>
    <row r="26" spans="1:14" ht="12.75">
      <c r="A26" s="14"/>
      <c r="B26" s="14"/>
      <c r="C26" s="14"/>
      <c r="D26" s="14"/>
      <c r="E26" s="3">
        <f>(B26+C26+D26)*A26</f>
        <v>0</v>
      </c>
      <c r="F26" s="14"/>
      <c r="G26" s="3">
        <f t="shared" si="1"/>
        <v>0</v>
      </c>
      <c r="H26" s="14"/>
      <c r="I26" s="14"/>
      <c r="J26" s="14"/>
      <c r="K26" s="3"/>
      <c r="L26" s="14"/>
      <c r="M26" s="4"/>
      <c r="N26" s="9"/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K4" sqref="K4"/>
    </sheetView>
  </sheetViews>
  <sheetFormatPr defaultColWidth="8.8515625" defaultRowHeight="12.75"/>
  <cols>
    <col min="1" max="1" width="13.28125" style="1" customWidth="1"/>
    <col min="2" max="5" width="10.7109375" style="1" customWidth="1"/>
    <col min="6" max="6" width="8.8515625" style="1" customWidth="1"/>
    <col min="7" max="10" width="11.140625" style="1" customWidth="1"/>
    <col min="11" max="16384" width="8.8515625" style="1" customWidth="1"/>
  </cols>
  <sheetData>
    <row r="1" spans="1:11" ht="15.75">
      <c r="A1" s="11" t="s">
        <v>0</v>
      </c>
      <c r="B1" s="15" t="s">
        <v>6</v>
      </c>
      <c r="C1" s="15" t="s">
        <v>7</v>
      </c>
      <c r="D1" s="16" t="s">
        <v>8</v>
      </c>
      <c r="E1" s="6" t="s">
        <v>11</v>
      </c>
      <c r="F1" s="11" t="s">
        <v>1</v>
      </c>
      <c r="G1" s="6" t="s">
        <v>12</v>
      </c>
      <c r="H1" s="12" t="s">
        <v>17</v>
      </c>
      <c r="I1" s="7" t="s">
        <v>18</v>
      </c>
      <c r="J1" s="7" t="s">
        <v>19</v>
      </c>
      <c r="K1" s="12" t="s">
        <v>20</v>
      </c>
    </row>
    <row r="2" spans="4:11" ht="12.75">
      <c r="D2" s="2"/>
      <c r="I2" s="2"/>
      <c r="J2" s="2"/>
      <c r="K2" s="17"/>
    </row>
    <row r="3" spans="1:11" ht="12.75">
      <c r="A3" s="14">
        <v>8</v>
      </c>
      <c r="B3" s="14">
        <v>1.97</v>
      </c>
      <c r="C3" s="14">
        <v>2.45</v>
      </c>
      <c r="D3" s="14">
        <v>2</v>
      </c>
      <c r="E3" s="3">
        <f>(1.3*B3+1.5*C3+1.5*D3)*A3</f>
        <v>73.888</v>
      </c>
      <c r="F3" s="14">
        <v>8</v>
      </c>
      <c r="G3" s="3">
        <f>E3*F3^2/8</f>
        <v>591.104</v>
      </c>
      <c r="H3" s="14">
        <v>235</v>
      </c>
      <c r="I3" s="3">
        <f>H3/1.05</f>
        <v>223.8095238095238</v>
      </c>
      <c r="J3" s="3">
        <f>G3/I3*1000</f>
        <v>2641.1029787234047</v>
      </c>
      <c r="K3" s="14">
        <v>3069</v>
      </c>
    </row>
    <row r="4" spans="1:11" ht="12.75">
      <c r="A4" s="14"/>
      <c r="B4" s="14"/>
      <c r="C4" s="14"/>
      <c r="D4" s="14"/>
      <c r="E4" s="3"/>
      <c r="F4" s="14"/>
      <c r="G4" s="3"/>
      <c r="H4" s="14"/>
      <c r="I4" s="3"/>
      <c r="J4" s="3"/>
      <c r="K4" s="14"/>
    </row>
    <row r="5" spans="1:11" ht="12.75">
      <c r="A5" s="14"/>
      <c r="B5" s="14"/>
      <c r="C5" s="14"/>
      <c r="D5" s="14"/>
      <c r="E5" s="3"/>
      <c r="F5" s="14"/>
      <c r="G5" s="3"/>
      <c r="H5" s="14"/>
      <c r="I5" s="3"/>
      <c r="J5" s="3"/>
      <c r="K5" s="14"/>
    </row>
    <row r="6" spans="1:11" ht="12.75">
      <c r="A6" s="14"/>
      <c r="B6" s="14"/>
      <c r="C6" s="14"/>
      <c r="D6" s="14"/>
      <c r="E6" s="3"/>
      <c r="F6" s="14"/>
      <c r="G6" s="3"/>
      <c r="H6" s="14"/>
      <c r="I6" s="3"/>
      <c r="J6" s="3"/>
      <c r="K6" s="14"/>
    </row>
    <row r="7" spans="1:11" ht="12.75">
      <c r="A7" s="14"/>
      <c r="B7" s="14"/>
      <c r="C7" s="14"/>
      <c r="D7" s="14"/>
      <c r="E7" s="3"/>
      <c r="F7" s="14"/>
      <c r="G7" s="3"/>
      <c r="H7" s="14"/>
      <c r="I7" s="3"/>
      <c r="J7" s="3"/>
      <c r="K7" s="14"/>
    </row>
    <row r="8" spans="1:11" ht="12.75">
      <c r="A8" s="14"/>
      <c r="B8" s="14"/>
      <c r="C8" s="14"/>
      <c r="D8" s="14"/>
      <c r="E8" s="3"/>
      <c r="F8" s="14"/>
      <c r="G8" s="3"/>
      <c r="H8" s="14"/>
      <c r="I8" s="3"/>
      <c r="J8" s="3"/>
      <c r="K8" s="14"/>
    </row>
    <row r="9" spans="1:11" ht="12.75">
      <c r="A9" s="14"/>
      <c r="B9" s="14"/>
      <c r="C9" s="14"/>
      <c r="D9" s="14"/>
      <c r="E9" s="3"/>
      <c r="F9" s="14"/>
      <c r="G9" s="3"/>
      <c r="H9" s="14"/>
      <c r="I9" s="3"/>
      <c r="J9" s="3"/>
      <c r="K9" s="14"/>
    </row>
    <row r="10" spans="1:11" ht="12.75">
      <c r="A10" s="14"/>
      <c r="B10" s="14"/>
      <c r="C10" s="14"/>
      <c r="D10" s="14"/>
      <c r="E10" s="3"/>
      <c r="F10" s="14"/>
      <c r="G10" s="3"/>
      <c r="H10" s="14"/>
      <c r="I10" s="3"/>
      <c r="J10" s="3"/>
      <c r="K10" s="14"/>
    </row>
    <row r="11" spans="1:11" ht="12.75">
      <c r="A11" s="14"/>
      <c r="B11" s="14"/>
      <c r="C11" s="14"/>
      <c r="D11" s="14"/>
      <c r="E11" s="3"/>
      <c r="F11" s="14"/>
      <c r="G11" s="3"/>
      <c r="H11" s="14"/>
      <c r="I11" s="3"/>
      <c r="J11" s="3"/>
      <c r="K11" s="14"/>
    </row>
    <row r="12" spans="1:11" ht="12.75">
      <c r="A12" s="14"/>
      <c r="B12" s="14"/>
      <c r="C12" s="14"/>
      <c r="D12" s="14"/>
      <c r="E12" s="3"/>
      <c r="F12" s="14"/>
      <c r="G12" s="3"/>
      <c r="H12" s="14"/>
      <c r="I12" s="3"/>
      <c r="J12" s="3"/>
      <c r="K12" s="14"/>
    </row>
    <row r="13" spans="1:11" ht="12.75">
      <c r="A13" s="14"/>
      <c r="B13" s="14"/>
      <c r="C13" s="14"/>
      <c r="D13" s="14"/>
      <c r="E13" s="3"/>
      <c r="F13" s="14"/>
      <c r="G13" s="3"/>
      <c r="H13" s="14"/>
      <c r="I13" s="3"/>
      <c r="J13" s="3"/>
      <c r="K13" s="14"/>
    </row>
    <row r="14" spans="1:11" ht="12.75">
      <c r="A14" s="14"/>
      <c r="B14" s="14"/>
      <c r="C14" s="14"/>
      <c r="D14" s="14"/>
      <c r="E14" s="3"/>
      <c r="F14" s="14"/>
      <c r="G14" s="3"/>
      <c r="H14" s="14"/>
      <c r="I14" s="3"/>
      <c r="J14" s="3"/>
      <c r="K14" s="14"/>
    </row>
    <row r="15" spans="1:11" ht="12.75">
      <c r="A15" s="14"/>
      <c r="B15" s="14"/>
      <c r="C15" s="14"/>
      <c r="D15" s="14"/>
      <c r="E15" s="3"/>
      <c r="F15" s="14"/>
      <c r="G15" s="3"/>
      <c r="H15" s="14"/>
      <c r="I15" s="3"/>
      <c r="J15" s="3"/>
      <c r="K15" s="14"/>
    </row>
    <row r="16" spans="1:11" ht="12.75">
      <c r="A16" s="14"/>
      <c r="B16" s="14"/>
      <c r="C16" s="14"/>
      <c r="D16" s="14"/>
      <c r="E16" s="3"/>
      <c r="F16" s="14"/>
      <c r="G16" s="3"/>
      <c r="H16" s="14"/>
      <c r="I16" s="3"/>
      <c r="J16" s="3"/>
      <c r="K16" s="14"/>
    </row>
    <row r="17" spans="1:11" ht="12.75">
      <c r="A17" s="14"/>
      <c r="B17" s="14"/>
      <c r="C17" s="14"/>
      <c r="D17" s="14"/>
      <c r="E17" s="3"/>
      <c r="F17" s="14"/>
      <c r="G17" s="3"/>
      <c r="H17" s="14"/>
      <c r="I17" s="3"/>
      <c r="J17" s="3"/>
      <c r="K17" s="14"/>
    </row>
    <row r="18" spans="1:11" ht="12.75">
      <c r="A18" s="14"/>
      <c r="B18" s="14"/>
      <c r="C18" s="14"/>
      <c r="D18" s="14"/>
      <c r="E18" s="3"/>
      <c r="F18" s="14"/>
      <c r="G18" s="3"/>
      <c r="H18" s="14"/>
      <c r="I18" s="3"/>
      <c r="J18" s="3"/>
      <c r="K18" s="14"/>
    </row>
    <row r="19" spans="1:11" ht="12.75">
      <c r="A19" s="14"/>
      <c r="B19" s="14"/>
      <c r="C19" s="14"/>
      <c r="D19" s="14"/>
      <c r="E19" s="3"/>
      <c r="F19" s="14"/>
      <c r="G19" s="3"/>
      <c r="H19" s="14"/>
      <c r="I19" s="3"/>
      <c r="J19" s="3"/>
      <c r="K19" s="14"/>
    </row>
    <row r="20" spans="1:11" ht="12.75">
      <c r="A20" s="14"/>
      <c r="B20" s="14"/>
      <c r="C20" s="14"/>
      <c r="D20" s="14"/>
      <c r="E20" s="3"/>
      <c r="F20" s="14"/>
      <c r="G20" s="3"/>
      <c r="H20" s="14"/>
      <c r="I20" s="3"/>
      <c r="J20" s="3"/>
      <c r="K20" s="14"/>
    </row>
    <row r="21" spans="1:11" ht="12.75">
      <c r="A21" s="14"/>
      <c r="B21" s="14"/>
      <c r="C21" s="14"/>
      <c r="D21" s="14"/>
      <c r="E21" s="3"/>
      <c r="F21" s="14"/>
      <c r="G21" s="3"/>
      <c r="H21" s="14"/>
      <c r="I21" s="3"/>
      <c r="J21" s="3"/>
      <c r="K21" s="14"/>
    </row>
    <row r="22" spans="1:11" ht="12.75">
      <c r="A22" s="14"/>
      <c r="B22" s="14"/>
      <c r="C22" s="14"/>
      <c r="D22" s="14"/>
      <c r="E22" s="3"/>
      <c r="F22" s="14"/>
      <c r="G22" s="3"/>
      <c r="H22" s="14"/>
      <c r="I22" s="3"/>
      <c r="J22" s="3"/>
      <c r="K22" s="14"/>
    </row>
    <row r="23" spans="1:11" ht="12.75">
      <c r="A23" s="14"/>
      <c r="B23" s="14"/>
      <c r="C23" s="14"/>
      <c r="D23" s="14"/>
      <c r="E23" s="3"/>
      <c r="F23" s="14"/>
      <c r="G23" s="3"/>
      <c r="H23" s="14"/>
      <c r="I23" s="3"/>
      <c r="J23" s="3"/>
      <c r="K23" s="14"/>
    </row>
    <row r="24" spans="1:11" ht="12.75">
      <c r="A24" s="14"/>
      <c r="B24" s="14"/>
      <c r="C24" s="14"/>
      <c r="D24" s="14"/>
      <c r="E24" s="3"/>
      <c r="F24" s="14"/>
      <c r="G24" s="3"/>
      <c r="H24" s="14"/>
      <c r="I24" s="3"/>
      <c r="J24" s="3"/>
      <c r="K24" s="14"/>
    </row>
    <row r="25" spans="1:11" ht="12.75">
      <c r="A25" s="14"/>
      <c r="B25" s="14"/>
      <c r="C25" s="14"/>
      <c r="D25" s="14"/>
      <c r="E25" s="3"/>
      <c r="F25" s="14"/>
      <c r="G25" s="3"/>
      <c r="H25" s="14"/>
      <c r="I25" s="3"/>
      <c r="J25" s="3"/>
      <c r="K25" s="14"/>
    </row>
    <row r="26" spans="1:11" ht="12.75">
      <c r="A26" s="14"/>
      <c r="B26" s="14"/>
      <c r="C26" s="14"/>
      <c r="D26" s="14"/>
      <c r="E26" s="3"/>
      <c r="F26" s="14"/>
      <c r="G26" s="3"/>
      <c r="H26" s="14"/>
      <c r="I26" s="3"/>
      <c r="J26" s="3"/>
      <c r="K26" s="14"/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"/>
  <sheetViews>
    <sheetView tabSelected="1" zoomScalePageLayoutView="0" workbookViewId="0" topLeftCell="A1">
      <selection activeCell="U18" sqref="U18"/>
    </sheetView>
  </sheetViews>
  <sheetFormatPr defaultColWidth="9.140625" defaultRowHeight="12.75"/>
  <cols>
    <col min="1" max="1" width="11.7109375" style="0" customWidth="1"/>
    <col min="2" max="2" width="10.28125" style="0" customWidth="1"/>
    <col min="3" max="3" width="11.00390625" style="0" customWidth="1"/>
    <col min="4" max="4" width="10.7109375" style="0" customWidth="1"/>
    <col min="5" max="5" width="10.57421875" style="0" customWidth="1"/>
    <col min="7" max="7" width="12.57421875" style="0" customWidth="1"/>
    <col min="8" max="8" width="11.140625" style="0" customWidth="1"/>
    <col min="9" max="9" width="10.7109375" style="0" customWidth="1"/>
    <col min="10" max="10" width="11.57421875" style="0" customWidth="1"/>
    <col min="11" max="11" width="10.8515625" style="0" customWidth="1"/>
  </cols>
  <sheetData>
    <row r="1" spans="1:22" ht="12.75">
      <c r="A1" s="18" t="s">
        <v>0</v>
      </c>
      <c r="B1" s="18" t="s">
        <v>24</v>
      </c>
      <c r="C1" s="18" t="s">
        <v>25</v>
      </c>
      <c r="D1" s="18" t="s">
        <v>26</v>
      </c>
      <c r="E1" s="19" t="s">
        <v>27</v>
      </c>
      <c r="F1" s="18" t="s">
        <v>1</v>
      </c>
      <c r="G1" s="19" t="s">
        <v>28</v>
      </c>
      <c r="H1" s="18" t="s">
        <v>29</v>
      </c>
      <c r="I1" s="19" t="s">
        <v>30</v>
      </c>
      <c r="J1" s="18" t="s">
        <v>31</v>
      </c>
      <c r="K1" s="19" t="s">
        <v>32</v>
      </c>
      <c r="L1" s="19" t="s">
        <v>21</v>
      </c>
      <c r="M1" s="19" t="s">
        <v>3</v>
      </c>
      <c r="N1" s="18" t="s">
        <v>2</v>
      </c>
      <c r="O1" s="19" t="s">
        <v>33</v>
      </c>
      <c r="P1" s="18" t="s">
        <v>34</v>
      </c>
      <c r="Q1" s="19" t="s">
        <v>35</v>
      </c>
      <c r="R1" s="18" t="s">
        <v>22</v>
      </c>
      <c r="S1" s="19" t="s">
        <v>5</v>
      </c>
      <c r="T1" s="19" t="s">
        <v>36</v>
      </c>
      <c r="U1" s="19" t="s">
        <v>23</v>
      </c>
      <c r="V1" s="19"/>
    </row>
    <row r="2" spans="1:22" ht="12.75">
      <c r="A2" s="18"/>
      <c r="B2" s="18"/>
      <c r="C2" s="18"/>
      <c r="D2" s="18"/>
      <c r="E2" s="19"/>
      <c r="F2" s="18"/>
      <c r="G2" s="19"/>
      <c r="H2" s="18"/>
      <c r="I2" s="19"/>
      <c r="J2" s="18"/>
      <c r="K2" s="19"/>
      <c r="L2" s="19"/>
      <c r="M2" s="19"/>
      <c r="N2" s="18"/>
      <c r="O2" s="19"/>
      <c r="P2" s="18"/>
      <c r="Q2" s="19"/>
      <c r="R2" s="18"/>
      <c r="S2" s="19"/>
      <c r="T2" s="19"/>
      <c r="U2" s="19"/>
      <c r="V2" s="19"/>
    </row>
    <row r="3" spans="1:22" ht="12.75">
      <c r="A3" s="18">
        <v>6</v>
      </c>
      <c r="B3" s="18">
        <v>3.23</v>
      </c>
      <c r="C3" s="18">
        <v>2.36</v>
      </c>
      <c r="D3" s="18">
        <v>2</v>
      </c>
      <c r="E3" s="19">
        <f>(1.3*B3+1.5*C3+1.5*D3)*A3</f>
        <v>64.434</v>
      </c>
      <c r="F3" s="18">
        <v>6</v>
      </c>
      <c r="G3" s="19">
        <f>E3*F3^2/8</f>
        <v>289.953</v>
      </c>
      <c r="H3" s="18">
        <v>450</v>
      </c>
      <c r="I3" s="19">
        <f>H3/1.15</f>
        <v>391.304347826087</v>
      </c>
      <c r="J3" s="18">
        <v>60</v>
      </c>
      <c r="K3" s="19">
        <f>0.85*J3/1.5</f>
        <v>34</v>
      </c>
      <c r="L3" s="19">
        <f>K3/(K3+I3/15)</f>
        <v>0.5658465991316932</v>
      </c>
      <c r="M3" s="19">
        <f>(2/(L3*(1-L3/3)))^0.5</f>
        <v>2.087143444496817</v>
      </c>
      <c r="N3" s="18">
        <v>30</v>
      </c>
      <c r="O3" s="19">
        <f>M3*(G3*1000/(K3*N3))^0.5</f>
        <v>35.189736553908155</v>
      </c>
      <c r="P3" s="18">
        <v>5</v>
      </c>
      <c r="Q3" s="19">
        <f>O3+P3</f>
        <v>40.189736553908155</v>
      </c>
      <c r="R3" s="18">
        <v>50</v>
      </c>
      <c r="S3" s="19">
        <f>Q3/(F3*100)</f>
        <v>0.06698289425651359</v>
      </c>
      <c r="T3" s="19">
        <f>N3*R3*0.0001</f>
        <v>0.15</v>
      </c>
      <c r="U3" s="19">
        <f>T3*2500/100</f>
        <v>3.75</v>
      </c>
      <c r="V3" s="19"/>
    </row>
    <row r="4" spans="1:22" ht="12.75">
      <c r="A4" s="18"/>
      <c r="B4" s="18"/>
      <c r="C4" s="18"/>
      <c r="D4" s="18"/>
      <c r="E4" s="19">
        <f>E3+1.3*U3</f>
        <v>69.309</v>
      </c>
      <c r="F4" s="18">
        <f>F3</f>
        <v>6</v>
      </c>
      <c r="G4" s="19">
        <f>E4*F4^2/8</f>
        <v>311.8905</v>
      </c>
      <c r="H4" s="18">
        <f>H3</f>
        <v>450</v>
      </c>
      <c r="I4" s="19">
        <f>H4/1.15</f>
        <v>391.304347826087</v>
      </c>
      <c r="J4" s="18">
        <f>J3</f>
        <v>60</v>
      </c>
      <c r="K4" s="19">
        <f>0.85*J4/1.5</f>
        <v>34</v>
      </c>
      <c r="L4" s="19">
        <f>K4/(K4+I4/15)</f>
        <v>0.5658465991316932</v>
      </c>
      <c r="M4" s="19">
        <f>(2/(L4*(1-L4/3)))^0.5</f>
        <v>2.087143444496817</v>
      </c>
      <c r="N4" s="18">
        <f>N3</f>
        <v>30</v>
      </c>
      <c r="O4" s="19">
        <f>M4*(G4*1000/(K4*N4))^0.5</f>
        <v>36.49667376862881</v>
      </c>
      <c r="P4" s="18">
        <f>P3</f>
        <v>5</v>
      </c>
      <c r="Q4" s="19">
        <f>O4+P4</f>
        <v>41.49667376862881</v>
      </c>
      <c r="R4" s="18" t="str">
        <f>IF(Q4&lt;R3,"verificata","non verificato")</f>
        <v>verificata</v>
      </c>
      <c r="S4" s="19"/>
      <c r="T4" s="19"/>
      <c r="U4" s="19"/>
      <c r="V4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Utente Windows</cp:lastModifiedBy>
  <cp:lastPrinted>2011-03-29T18:14:40Z</cp:lastPrinted>
  <dcterms:created xsi:type="dcterms:W3CDTF">2010-04-15T07:05:20Z</dcterms:created>
  <dcterms:modified xsi:type="dcterms:W3CDTF">2017-12-11T11:04:10Z</dcterms:modified>
  <cp:category/>
  <cp:version/>
  <cp:contentType/>
  <cp:contentStatus/>
</cp:coreProperties>
</file>