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2"/>
  </bookViews>
  <sheets>
    <sheet name="legno" sheetId="1" r:id="rId1"/>
    <sheet name="acciaio" sheetId="2" r:id="rId2"/>
    <sheet name="cls armato" sheetId="3" r:id="rId3"/>
  </sheets>
  <definedNames>
    <definedName name="_xlnm.Print_Area" localSheetId="1">'acciaio'!$A$1:$J$3</definedName>
    <definedName name="_xlnm.Print_Area" localSheetId="2">'cls armato'!$A$1:$U$3</definedName>
    <definedName name="_xlnm.Print_Area" localSheetId="0">'legno'!$A$1:$M$3</definedName>
  </definedNames>
  <calcPr fullCalcOnLoad="1"/>
</workbook>
</file>

<file path=xl/sharedStrings.xml><?xml version="1.0" encoding="utf-8"?>
<sst xmlns="http://schemas.openxmlformats.org/spreadsheetml/2006/main" count="47" uniqueCount="33">
  <si>
    <t>interasse (m)</t>
  </si>
  <si>
    <t>luce (m)</t>
  </si>
  <si>
    <t>b (cm)</t>
  </si>
  <si>
    <t>r</t>
  </si>
  <si>
    <t>H (cm)</t>
  </si>
  <si>
    <t>H/l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</si>
  <si>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</si>
  <si>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</si>
  <si>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0"/>
      </rPr>
      <t>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</si>
  <si>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</si>
  <si>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</si>
  <si>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</si>
  <si>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</si>
  <si>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(KN*m)</t>
    </r>
  </si>
  <si>
    <r>
      <t>f</t>
    </r>
    <r>
      <rPr>
        <vertAlign val="subscript"/>
        <sz val="10"/>
        <rFont val="Arial"/>
        <family val="2"/>
      </rPr>
      <t>m,k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</si>
  <si>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k</t>
    </r>
    <r>
      <rPr>
        <vertAlign val="subscript"/>
        <sz val="10"/>
        <rFont val="Arial"/>
        <family val="2"/>
      </rPr>
      <t>mod</t>
    </r>
  </si>
  <si>
    <r>
      <t>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</si>
  <si>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</si>
  <si>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</si>
  <si>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</si>
  <si>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0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</si>
  <si>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W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</si>
  <si>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</si>
  <si>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</si>
  <si>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</si>
  <si>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</si>
  <si>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β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</si>
  <si>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</si>
  <si>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</si>
  <si>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</si>
  <si>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t>H</t>
  </si>
  <si>
    <t>peso unitario (KN/m)</t>
  </si>
  <si>
    <t>IPE 550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</si>
</sst>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"/>
    <numFmt numFmtId="180" formatCode="0.00000"/>
    <numFmt numFmtId="181" formatCode="0.0000"/>
    <numFmt numFmtId="182" formatCode="0.000000"/>
  </numFmts>
  <fonts count="3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0" fillId="28" borderId="0" applyNumberFormat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30" borderId="10" xfId="0" applyNumberFormat="1" applyFill="1" applyBorder="1" applyAlignment="1">
      <alignment horizontal="center" vertical="center"/>
    </xf>
    <xf numFmtId="2" fontId="0" fillId="30" borderId="10" xfId="0" applyNumberFormat="1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0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30" borderId="14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30" borderId="17" xfId="0" applyNumberFormat="1" applyFill="1" applyBorder="1" applyAlignment="1">
      <alignment horizontal="center"/>
    </xf>
    <xf numFmtId="2" fontId="0" fillId="30" borderId="18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30" borderId="18" xfId="0" applyNumberForma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/>
    </xf>
    <xf numFmtId="2" fontId="0" fillId="0" borderId="19" xfId="0" applyNumberFormat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N5" sqref="N5"/>
    </sheetView>
  </sheetViews>
  <sheetFormatPr defaultColWidth="8.7109375" defaultRowHeight="12.75"/>
  <cols>
    <col min="1" max="1" width="12.7109375" style="8" customWidth="1"/>
    <col min="2" max="5" width="10.7109375" style="8" customWidth="1"/>
    <col min="6" max="6" width="8.7109375" style="8" customWidth="1"/>
    <col min="7" max="8" width="11.140625" style="8" customWidth="1"/>
    <col min="9" max="10" width="8.7109375" style="8" customWidth="1"/>
    <col min="11" max="11" width="14.421875" style="8" customWidth="1"/>
    <col min="12" max="13" width="9.140625" style="8" customWidth="1"/>
    <col min="14" max="16384" width="8.7109375" style="8" customWidth="1"/>
  </cols>
  <sheetData>
    <row r="1" spans="1:14" ht="16.5">
      <c r="A1" s="19" t="s">
        <v>0</v>
      </c>
      <c r="B1" s="20" t="s">
        <v>6</v>
      </c>
      <c r="C1" s="20" t="s">
        <v>7</v>
      </c>
      <c r="D1" s="21" t="s">
        <v>11</v>
      </c>
      <c r="E1" s="14" t="s">
        <v>12</v>
      </c>
      <c r="F1" s="19" t="s">
        <v>1</v>
      </c>
      <c r="G1" s="14" t="s">
        <v>13</v>
      </c>
      <c r="H1" s="20" t="s">
        <v>14</v>
      </c>
      <c r="I1" s="20" t="s">
        <v>15</v>
      </c>
      <c r="J1" s="20" t="s">
        <v>10</v>
      </c>
      <c r="K1" s="15" t="s">
        <v>16</v>
      </c>
      <c r="L1" s="19" t="s">
        <v>2</v>
      </c>
      <c r="M1" s="16" t="s">
        <v>17</v>
      </c>
      <c r="N1" s="18" t="s">
        <v>4</v>
      </c>
    </row>
    <row r="3" spans="1:14" ht="12.75">
      <c r="A3" s="22">
        <v>5.5</v>
      </c>
      <c r="B3" s="22">
        <v>1.33</v>
      </c>
      <c r="C3" s="22">
        <v>3.174</v>
      </c>
      <c r="D3" s="22">
        <v>2</v>
      </c>
      <c r="E3" s="3">
        <f>(1.3*B3+1.5*C3+1.5*D3)*A3</f>
        <v>52.195</v>
      </c>
      <c r="F3" s="22">
        <v>6</v>
      </c>
      <c r="G3" s="3">
        <f>E3*F3^2/8</f>
        <v>234.8775</v>
      </c>
      <c r="H3" s="22">
        <v>27</v>
      </c>
      <c r="I3" s="22">
        <v>0.8</v>
      </c>
      <c r="J3" s="22">
        <v>1.45</v>
      </c>
      <c r="K3" s="3">
        <f>I3*H3/J3</f>
        <v>14.896551724137932</v>
      </c>
      <c r="L3" s="22">
        <v>30</v>
      </c>
      <c r="M3" s="7">
        <f>(6*G3*1000/(L3*K3))^0.5</f>
        <v>56.1555688838308</v>
      </c>
      <c r="N3" s="17">
        <v>60</v>
      </c>
    </row>
    <row r="4" spans="1:14" ht="12.75">
      <c r="A4" s="22"/>
      <c r="B4" s="22"/>
      <c r="C4" s="22"/>
      <c r="D4" s="22"/>
      <c r="E4" s="3"/>
      <c r="F4" s="22"/>
      <c r="G4" s="3"/>
      <c r="H4" s="22"/>
      <c r="I4" s="22"/>
      <c r="J4" s="22"/>
      <c r="K4" s="3"/>
      <c r="L4" s="22"/>
      <c r="M4" s="7"/>
      <c r="N4" s="17"/>
    </row>
    <row r="5" spans="1:14" ht="12.75">
      <c r="A5" s="22"/>
      <c r="B5" s="22"/>
      <c r="C5" s="22"/>
      <c r="D5" s="22"/>
      <c r="E5" s="3"/>
      <c r="F5" s="22"/>
      <c r="G5" s="3"/>
      <c r="H5" s="22"/>
      <c r="I5" s="22"/>
      <c r="J5" s="22"/>
      <c r="K5" s="3"/>
      <c r="L5" s="22"/>
      <c r="M5" s="7"/>
      <c r="N5" s="17"/>
    </row>
    <row r="6" spans="1:14" ht="12.75">
      <c r="A6" s="22"/>
      <c r="B6" s="22"/>
      <c r="C6" s="22"/>
      <c r="D6" s="22"/>
      <c r="E6" s="3">
        <f aca="true" t="shared" si="0" ref="E6:E25">(1.3*B6+1.3*C6+1.5*D6)*A6</f>
        <v>0</v>
      </c>
      <c r="F6" s="22"/>
      <c r="G6" s="3">
        <f aca="true" t="shared" si="1" ref="G4:G26">E6*F6^2/8</f>
        <v>0</v>
      </c>
      <c r="H6" s="22"/>
      <c r="I6" s="22"/>
      <c r="J6" s="22"/>
      <c r="K6" s="3"/>
      <c r="L6" s="22"/>
      <c r="M6" s="7"/>
      <c r="N6" s="17"/>
    </row>
    <row r="7" spans="1:14" ht="12.75">
      <c r="A7" s="22"/>
      <c r="B7" s="22"/>
      <c r="C7" s="22"/>
      <c r="D7" s="22"/>
      <c r="E7" s="3">
        <f t="shared" si="0"/>
        <v>0</v>
      </c>
      <c r="F7" s="22"/>
      <c r="G7" s="3">
        <f t="shared" si="1"/>
        <v>0</v>
      </c>
      <c r="H7" s="22"/>
      <c r="I7" s="22"/>
      <c r="J7" s="22"/>
      <c r="K7" s="3"/>
      <c r="L7" s="22"/>
      <c r="M7" s="7"/>
      <c r="N7" s="17"/>
    </row>
    <row r="8" spans="1:14" ht="12.75">
      <c r="A8" s="22"/>
      <c r="B8" s="22"/>
      <c r="C8" s="22"/>
      <c r="D8" s="22"/>
      <c r="E8" s="3">
        <f t="shared" si="0"/>
        <v>0</v>
      </c>
      <c r="F8" s="22"/>
      <c r="G8" s="3">
        <f t="shared" si="1"/>
        <v>0</v>
      </c>
      <c r="H8" s="22"/>
      <c r="I8" s="22"/>
      <c r="J8" s="22"/>
      <c r="K8" s="3"/>
      <c r="L8" s="22"/>
      <c r="M8" s="7"/>
      <c r="N8" s="17"/>
    </row>
    <row r="9" spans="1:14" ht="12.75">
      <c r="A9" s="22"/>
      <c r="B9" s="22"/>
      <c r="C9" s="22"/>
      <c r="D9" s="22"/>
      <c r="E9" s="3">
        <f t="shared" si="0"/>
        <v>0</v>
      </c>
      <c r="F9" s="22"/>
      <c r="G9" s="3">
        <f t="shared" si="1"/>
        <v>0</v>
      </c>
      <c r="H9" s="22"/>
      <c r="I9" s="22"/>
      <c r="J9" s="22"/>
      <c r="K9" s="3"/>
      <c r="L9" s="22"/>
      <c r="M9" s="7"/>
      <c r="N9" s="17"/>
    </row>
    <row r="10" spans="1:14" ht="12.75">
      <c r="A10" s="22"/>
      <c r="B10" s="22"/>
      <c r="C10" s="22"/>
      <c r="D10" s="22"/>
      <c r="E10" s="3">
        <f t="shared" si="0"/>
        <v>0</v>
      </c>
      <c r="F10" s="22"/>
      <c r="G10" s="3">
        <f t="shared" si="1"/>
        <v>0</v>
      </c>
      <c r="H10" s="22"/>
      <c r="I10" s="22"/>
      <c r="J10" s="22"/>
      <c r="K10" s="3"/>
      <c r="L10" s="22"/>
      <c r="M10" s="7"/>
      <c r="N10" s="17"/>
    </row>
    <row r="11" spans="1:14" ht="12.75">
      <c r="A11" s="22"/>
      <c r="B11" s="22"/>
      <c r="C11" s="22"/>
      <c r="D11" s="22"/>
      <c r="E11" s="3">
        <f t="shared" si="0"/>
        <v>0</v>
      </c>
      <c r="F11" s="22"/>
      <c r="G11" s="3">
        <f t="shared" si="1"/>
        <v>0</v>
      </c>
      <c r="H11" s="22"/>
      <c r="I11" s="22"/>
      <c r="J11" s="22"/>
      <c r="K11" s="3"/>
      <c r="L11" s="22"/>
      <c r="M11" s="7"/>
      <c r="N11" s="17"/>
    </row>
    <row r="12" spans="1:14" ht="12.75">
      <c r="A12" s="22"/>
      <c r="B12" s="22"/>
      <c r="C12" s="22"/>
      <c r="D12" s="22"/>
      <c r="E12" s="3">
        <f t="shared" si="0"/>
        <v>0</v>
      </c>
      <c r="F12" s="22"/>
      <c r="G12" s="3">
        <f t="shared" si="1"/>
        <v>0</v>
      </c>
      <c r="H12" s="22"/>
      <c r="I12" s="22"/>
      <c r="J12" s="22"/>
      <c r="K12" s="3"/>
      <c r="L12" s="22"/>
      <c r="M12" s="7"/>
      <c r="N12" s="17"/>
    </row>
    <row r="13" spans="1:14" ht="12.75">
      <c r="A13" s="22"/>
      <c r="B13" s="22"/>
      <c r="C13" s="22"/>
      <c r="D13" s="22"/>
      <c r="E13" s="3">
        <f t="shared" si="0"/>
        <v>0</v>
      </c>
      <c r="F13" s="22"/>
      <c r="G13" s="3">
        <f t="shared" si="1"/>
        <v>0</v>
      </c>
      <c r="H13" s="22"/>
      <c r="I13" s="22"/>
      <c r="J13" s="22"/>
      <c r="K13" s="3"/>
      <c r="L13" s="22"/>
      <c r="M13" s="7"/>
      <c r="N13" s="17"/>
    </row>
    <row r="14" spans="1:14" ht="12.75">
      <c r="A14" s="22"/>
      <c r="B14" s="22"/>
      <c r="C14" s="22"/>
      <c r="D14" s="22"/>
      <c r="E14" s="3">
        <f t="shared" si="0"/>
        <v>0</v>
      </c>
      <c r="F14" s="22"/>
      <c r="G14" s="3">
        <f t="shared" si="1"/>
        <v>0</v>
      </c>
      <c r="H14" s="22"/>
      <c r="I14" s="22"/>
      <c r="J14" s="22"/>
      <c r="K14" s="3"/>
      <c r="L14" s="22"/>
      <c r="M14" s="7"/>
      <c r="N14" s="17"/>
    </row>
    <row r="15" spans="1:14" ht="12.75">
      <c r="A15" s="22"/>
      <c r="B15" s="22"/>
      <c r="C15" s="22"/>
      <c r="D15" s="22"/>
      <c r="E15" s="3">
        <f t="shared" si="0"/>
        <v>0</v>
      </c>
      <c r="F15" s="22"/>
      <c r="G15" s="3">
        <f t="shared" si="1"/>
        <v>0</v>
      </c>
      <c r="H15" s="22"/>
      <c r="I15" s="22"/>
      <c r="J15" s="22"/>
      <c r="K15" s="3"/>
      <c r="L15" s="22"/>
      <c r="M15" s="7"/>
      <c r="N15" s="17"/>
    </row>
    <row r="16" spans="1:14" ht="12.75">
      <c r="A16" s="22"/>
      <c r="B16" s="22"/>
      <c r="C16" s="22"/>
      <c r="D16" s="22"/>
      <c r="E16" s="3">
        <f t="shared" si="0"/>
        <v>0</v>
      </c>
      <c r="F16" s="22"/>
      <c r="G16" s="3">
        <f t="shared" si="1"/>
        <v>0</v>
      </c>
      <c r="H16" s="22"/>
      <c r="I16" s="22"/>
      <c r="J16" s="22"/>
      <c r="K16" s="3"/>
      <c r="L16" s="22"/>
      <c r="M16" s="7"/>
      <c r="N16" s="17"/>
    </row>
    <row r="17" spans="1:14" ht="12.75">
      <c r="A17" s="22"/>
      <c r="B17" s="22"/>
      <c r="C17" s="22"/>
      <c r="D17" s="22"/>
      <c r="E17" s="3">
        <f t="shared" si="0"/>
        <v>0</v>
      </c>
      <c r="F17" s="22"/>
      <c r="G17" s="3">
        <f t="shared" si="1"/>
        <v>0</v>
      </c>
      <c r="H17" s="22"/>
      <c r="I17" s="22"/>
      <c r="J17" s="22"/>
      <c r="K17" s="3"/>
      <c r="L17" s="22"/>
      <c r="M17" s="7"/>
      <c r="N17" s="17"/>
    </row>
    <row r="18" spans="1:14" ht="12.75">
      <c r="A18" s="22"/>
      <c r="B18" s="22"/>
      <c r="C18" s="22"/>
      <c r="D18" s="22"/>
      <c r="E18" s="3">
        <f t="shared" si="0"/>
        <v>0</v>
      </c>
      <c r="F18" s="22"/>
      <c r="G18" s="3">
        <f t="shared" si="1"/>
        <v>0</v>
      </c>
      <c r="H18" s="22"/>
      <c r="I18" s="22"/>
      <c r="J18" s="22"/>
      <c r="K18" s="3"/>
      <c r="L18" s="22"/>
      <c r="M18" s="7"/>
      <c r="N18" s="17"/>
    </row>
    <row r="19" spans="1:14" ht="12.75">
      <c r="A19" s="22"/>
      <c r="B19" s="22"/>
      <c r="C19" s="22"/>
      <c r="D19" s="22"/>
      <c r="E19" s="3">
        <f t="shared" si="0"/>
        <v>0</v>
      </c>
      <c r="F19" s="22"/>
      <c r="G19" s="3">
        <f t="shared" si="1"/>
        <v>0</v>
      </c>
      <c r="H19" s="22"/>
      <c r="I19" s="22"/>
      <c r="J19" s="22"/>
      <c r="K19" s="3"/>
      <c r="L19" s="22"/>
      <c r="M19" s="7"/>
      <c r="N19" s="17"/>
    </row>
    <row r="20" spans="1:14" ht="12.75">
      <c r="A20" s="22"/>
      <c r="B20" s="22"/>
      <c r="C20" s="22"/>
      <c r="D20" s="22"/>
      <c r="E20" s="3">
        <f t="shared" si="0"/>
        <v>0</v>
      </c>
      <c r="F20" s="22"/>
      <c r="G20" s="3">
        <f t="shared" si="1"/>
        <v>0</v>
      </c>
      <c r="H20" s="22"/>
      <c r="I20" s="22"/>
      <c r="J20" s="22"/>
      <c r="K20" s="3"/>
      <c r="L20" s="22"/>
      <c r="M20" s="7"/>
      <c r="N20" s="17"/>
    </row>
    <row r="21" spans="1:14" ht="12.75">
      <c r="A21" s="22"/>
      <c r="B21" s="22"/>
      <c r="C21" s="22"/>
      <c r="D21" s="22"/>
      <c r="E21" s="3">
        <f t="shared" si="0"/>
        <v>0</v>
      </c>
      <c r="F21" s="22"/>
      <c r="G21" s="3">
        <f t="shared" si="1"/>
        <v>0</v>
      </c>
      <c r="H21" s="22"/>
      <c r="I21" s="22"/>
      <c r="J21" s="22"/>
      <c r="K21" s="3"/>
      <c r="L21" s="22"/>
      <c r="M21" s="7"/>
      <c r="N21" s="17"/>
    </row>
    <row r="22" spans="1:14" ht="12.75">
      <c r="A22" s="22"/>
      <c r="B22" s="22"/>
      <c r="C22" s="22"/>
      <c r="D22" s="22"/>
      <c r="E22" s="3">
        <f t="shared" si="0"/>
        <v>0</v>
      </c>
      <c r="F22" s="22"/>
      <c r="G22" s="3">
        <f t="shared" si="1"/>
        <v>0</v>
      </c>
      <c r="H22" s="22"/>
      <c r="I22" s="22"/>
      <c r="J22" s="22"/>
      <c r="K22" s="3"/>
      <c r="L22" s="22"/>
      <c r="M22" s="7"/>
      <c r="N22" s="17"/>
    </row>
    <row r="23" spans="1:14" ht="12.75">
      <c r="A23" s="22"/>
      <c r="B23" s="22"/>
      <c r="C23" s="22"/>
      <c r="D23" s="22"/>
      <c r="E23" s="3">
        <f t="shared" si="0"/>
        <v>0</v>
      </c>
      <c r="F23" s="22"/>
      <c r="G23" s="3">
        <f t="shared" si="1"/>
        <v>0</v>
      </c>
      <c r="H23" s="22"/>
      <c r="I23" s="22"/>
      <c r="J23" s="22"/>
      <c r="K23" s="3"/>
      <c r="L23" s="22"/>
      <c r="M23" s="7"/>
      <c r="N23" s="17"/>
    </row>
    <row r="24" spans="1:14" ht="12.75">
      <c r="A24" s="22"/>
      <c r="B24" s="22"/>
      <c r="C24" s="22"/>
      <c r="D24" s="22"/>
      <c r="E24" s="3">
        <f t="shared" si="0"/>
        <v>0</v>
      </c>
      <c r="F24" s="22"/>
      <c r="G24" s="3">
        <f t="shared" si="1"/>
        <v>0</v>
      </c>
      <c r="H24" s="22"/>
      <c r="I24" s="22"/>
      <c r="J24" s="22"/>
      <c r="K24" s="3"/>
      <c r="L24" s="22"/>
      <c r="M24" s="7"/>
      <c r="N24" s="17"/>
    </row>
    <row r="25" spans="1:14" ht="12.75">
      <c r="A25" s="22"/>
      <c r="B25" s="22"/>
      <c r="C25" s="22"/>
      <c r="D25" s="22"/>
      <c r="E25" s="3">
        <f t="shared" si="0"/>
        <v>0</v>
      </c>
      <c r="F25" s="22"/>
      <c r="G25" s="3">
        <f t="shared" si="1"/>
        <v>0</v>
      </c>
      <c r="H25" s="22"/>
      <c r="I25" s="22"/>
      <c r="J25" s="22"/>
      <c r="K25" s="3"/>
      <c r="L25" s="22"/>
      <c r="M25" s="7"/>
      <c r="N25" s="17"/>
    </row>
    <row r="26" spans="1:14" ht="12.75">
      <c r="A26" s="22"/>
      <c r="B26" s="22"/>
      <c r="C26" s="22"/>
      <c r="D26" s="22"/>
      <c r="E26" s="3">
        <f>(B26+C26+D26)*A26</f>
        <v>0</v>
      </c>
      <c r="F26" s="22"/>
      <c r="G26" s="3">
        <f t="shared" si="1"/>
        <v>0</v>
      </c>
      <c r="H26" s="22"/>
      <c r="I26" s="22"/>
      <c r="J26" s="22"/>
      <c r="K26" s="3"/>
      <c r="L26" s="22"/>
      <c r="M26" s="7"/>
      <c r="N26" s="17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13.28125" style="1" customWidth="1"/>
    <col min="2" max="5" width="10.7109375" style="1" customWidth="1"/>
    <col min="6" max="6" width="8.7109375" style="1" customWidth="1"/>
    <col min="7" max="10" width="11.140625" style="1" customWidth="1"/>
    <col min="11" max="16384" width="8.7109375" style="1" customWidth="1"/>
  </cols>
  <sheetData>
    <row r="1" spans="1:11" ht="16.5">
      <c r="A1" s="19" t="s">
        <v>0</v>
      </c>
      <c r="B1" s="23" t="s">
        <v>6</v>
      </c>
      <c r="C1" s="23" t="s">
        <v>7</v>
      </c>
      <c r="D1" s="24" t="s">
        <v>8</v>
      </c>
      <c r="E1" s="14" t="s">
        <v>12</v>
      </c>
      <c r="F1" s="19" t="s">
        <v>1</v>
      </c>
      <c r="G1" s="14" t="s">
        <v>13</v>
      </c>
      <c r="H1" s="20" t="s">
        <v>18</v>
      </c>
      <c r="I1" s="15" t="s">
        <v>19</v>
      </c>
      <c r="J1" s="15" t="s">
        <v>20</v>
      </c>
      <c r="K1" s="20" t="s">
        <v>21</v>
      </c>
    </row>
    <row r="2" spans="4:11" ht="12.75">
      <c r="D2" s="2"/>
      <c r="I2" s="2"/>
      <c r="J2" s="2"/>
      <c r="K2" s="25"/>
    </row>
    <row r="3" spans="1:12" ht="12.75">
      <c r="A3" s="22">
        <v>6.5</v>
      </c>
      <c r="B3" s="22">
        <v>2.32</v>
      </c>
      <c r="C3" s="22">
        <v>4.06</v>
      </c>
      <c r="D3" s="22">
        <v>2</v>
      </c>
      <c r="E3" s="3">
        <f>(1.3*B3+1.5*C3+1.5*D3)*A3</f>
        <v>78.689</v>
      </c>
      <c r="F3" s="22">
        <v>8</v>
      </c>
      <c r="G3" s="3">
        <f>E3*F3^2/8</f>
        <v>629.512</v>
      </c>
      <c r="H3" s="22">
        <v>275</v>
      </c>
      <c r="I3" s="3">
        <f>H3/1.05</f>
        <v>261.90476190476187</v>
      </c>
      <c r="J3" s="3">
        <f>G3/I3*1000</f>
        <v>2403.591272727273</v>
      </c>
      <c r="K3" s="22">
        <v>2441</v>
      </c>
      <c r="L3" s="1" t="s">
        <v>32</v>
      </c>
    </row>
    <row r="4" spans="1:11" ht="12.75">
      <c r="A4" s="22"/>
      <c r="B4" s="22"/>
      <c r="C4" s="22"/>
      <c r="D4" s="22"/>
      <c r="E4" s="3"/>
      <c r="F4" s="22"/>
      <c r="G4" s="3"/>
      <c r="H4" s="22"/>
      <c r="I4" s="3"/>
      <c r="J4" s="3"/>
      <c r="K4" s="22"/>
    </row>
    <row r="5" spans="1:11" ht="12.75">
      <c r="A5" s="22"/>
      <c r="B5" s="22"/>
      <c r="C5" s="22"/>
      <c r="D5" s="22"/>
      <c r="E5" s="3"/>
      <c r="F5" s="22"/>
      <c r="G5" s="3"/>
      <c r="H5" s="22"/>
      <c r="I5" s="3"/>
      <c r="J5" s="3"/>
      <c r="K5" s="22"/>
    </row>
    <row r="6" spans="1:11" ht="12.75">
      <c r="A6" s="22"/>
      <c r="B6" s="22"/>
      <c r="C6" s="22"/>
      <c r="D6" s="22"/>
      <c r="E6" s="3">
        <f aca="true" t="shared" si="0" ref="E6:E26">(1.3*B6+1.3*C6+1.5*D6)*A6</f>
        <v>0</v>
      </c>
      <c r="F6" s="22"/>
      <c r="G6" s="3">
        <f aca="true" t="shared" si="1" ref="G4:G26">E6*F6^2/8</f>
        <v>0</v>
      </c>
      <c r="H6" s="22"/>
      <c r="I6" s="3"/>
      <c r="J6" s="3"/>
      <c r="K6" s="22"/>
    </row>
    <row r="7" spans="1:11" ht="12.75">
      <c r="A7" s="22"/>
      <c r="B7" s="22"/>
      <c r="C7" s="22"/>
      <c r="D7" s="22"/>
      <c r="E7" s="3">
        <f t="shared" si="0"/>
        <v>0</v>
      </c>
      <c r="F7" s="22"/>
      <c r="G7" s="3">
        <f t="shared" si="1"/>
        <v>0</v>
      </c>
      <c r="H7" s="22"/>
      <c r="I7" s="3"/>
      <c r="J7" s="3"/>
      <c r="K7" s="22"/>
    </row>
    <row r="8" spans="1:11" ht="12.75">
      <c r="A8" s="22"/>
      <c r="B8" s="22"/>
      <c r="C8" s="22"/>
      <c r="D8" s="22"/>
      <c r="E8" s="3">
        <f t="shared" si="0"/>
        <v>0</v>
      </c>
      <c r="F8" s="22"/>
      <c r="G8" s="3">
        <f t="shared" si="1"/>
        <v>0</v>
      </c>
      <c r="H8" s="22"/>
      <c r="I8" s="3"/>
      <c r="J8" s="3"/>
      <c r="K8" s="22"/>
    </row>
    <row r="9" spans="1:11" ht="12.75">
      <c r="A9" s="22"/>
      <c r="B9" s="22"/>
      <c r="C9" s="22"/>
      <c r="D9" s="22"/>
      <c r="E9" s="3">
        <f t="shared" si="0"/>
        <v>0</v>
      </c>
      <c r="F9" s="22"/>
      <c r="G9" s="3">
        <f t="shared" si="1"/>
        <v>0</v>
      </c>
      <c r="H9" s="22"/>
      <c r="I9" s="3"/>
      <c r="J9" s="3"/>
      <c r="K9" s="22"/>
    </row>
    <row r="10" spans="1:11" ht="12.75">
      <c r="A10" s="22"/>
      <c r="B10" s="22"/>
      <c r="C10" s="22"/>
      <c r="D10" s="22"/>
      <c r="E10" s="3">
        <f t="shared" si="0"/>
        <v>0</v>
      </c>
      <c r="F10" s="22"/>
      <c r="G10" s="3">
        <f t="shared" si="1"/>
        <v>0</v>
      </c>
      <c r="H10" s="22"/>
      <c r="I10" s="3"/>
      <c r="J10" s="3"/>
      <c r="K10" s="22"/>
    </row>
    <row r="11" spans="1:11" ht="12.75">
      <c r="A11" s="22"/>
      <c r="B11" s="22"/>
      <c r="C11" s="22"/>
      <c r="D11" s="22"/>
      <c r="E11" s="3">
        <f t="shared" si="0"/>
        <v>0</v>
      </c>
      <c r="F11" s="22"/>
      <c r="G11" s="3">
        <f t="shared" si="1"/>
        <v>0</v>
      </c>
      <c r="H11" s="22"/>
      <c r="I11" s="3"/>
      <c r="J11" s="3"/>
      <c r="K11" s="22"/>
    </row>
    <row r="12" spans="1:11" ht="12.75">
      <c r="A12" s="22"/>
      <c r="B12" s="22"/>
      <c r="C12" s="22"/>
      <c r="D12" s="22"/>
      <c r="E12" s="3">
        <f t="shared" si="0"/>
        <v>0</v>
      </c>
      <c r="F12" s="22"/>
      <c r="G12" s="3">
        <f t="shared" si="1"/>
        <v>0</v>
      </c>
      <c r="H12" s="22"/>
      <c r="I12" s="3"/>
      <c r="J12" s="3"/>
      <c r="K12" s="22"/>
    </row>
    <row r="13" spans="1:11" ht="12.75">
      <c r="A13" s="22"/>
      <c r="B13" s="22"/>
      <c r="C13" s="22"/>
      <c r="D13" s="22"/>
      <c r="E13" s="3">
        <f t="shared" si="0"/>
        <v>0</v>
      </c>
      <c r="F13" s="22"/>
      <c r="G13" s="3">
        <f t="shared" si="1"/>
        <v>0</v>
      </c>
      <c r="H13" s="22"/>
      <c r="I13" s="3"/>
      <c r="J13" s="3"/>
      <c r="K13" s="22"/>
    </row>
    <row r="14" spans="1:11" ht="12.75">
      <c r="A14" s="22"/>
      <c r="B14" s="22"/>
      <c r="C14" s="22"/>
      <c r="D14" s="22"/>
      <c r="E14" s="3">
        <f t="shared" si="0"/>
        <v>0</v>
      </c>
      <c r="F14" s="22"/>
      <c r="G14" s="3">
        <f t="shared" si="1"/>
        <v>0</v>
      </c>
      <c r="H14" s="22"/>
      <c r="I14" s="3"/>
      <c r="J14" s="3"/>
      <c r="K14" s="22"/>
    </row>
    <row r="15" spans="1:11" ht="12.75">
      <c r="A15" s="22"/>
      <c r="B15" s="22"/>
      <c r="C15" s="22"/>
      <c r="D15" s="22"/>
      <c r="E15" s="3">
        <f t="shared" si="0"/>
        <v>0</v>
      </c>
      <c r="F15" s="22"/>
      <c r="G15" s="3">
        <f t="shared" si="1"/>
        <v>0</v>
      </c>
      <c r="H15" s="22"/>
      <c r="I15" s="3"/>
      <c r="J15" s="3"/>
      <c r="K15" s="22"/>
    </row>
    <row r="16" spans="1:11" ht="12.75">
      <c r="A16" s="22"/>
      <c r="B16" s="22"/>
      <c r="C16" s="22"/>
      <c r="D16" s="22"/>
      <c r="E16" s="3">
        <f t="shared" si="0"/>
        <v>0</v>
      </c>
      <c r="F16" s="22"/>
      <c r="G16" s="3">
        <f t="shared" si="1"/>
        <v>0</v>
      </c>
      <c r="H16" s="22"/>
      <c r="I16" s="3"/>
      <c r="J16" s="3"/>
      <c r="K16" s="22"/>
    </row>
    <row r="17" spans="1:11" ht="12.75">
      <c r="A17" s="22"/>
      <c r="B17" s="22"/>
      <c r="C17" s="22"/>
      <c r="D17" s="22"/>
      <c r="E17" s="3">
        <f t="shared" si="0"/>
        <v>0</v>
      </c>
      <c r="F17" s="22"/>
      <c r="G17" s="3">
        <f t="shared" si="1"/>
        <v>0</v>
      </c>
      <c r="H17" s="22"/>
      <c r="I17" s="3"/>
      <c r="J17" s="3"/>
      <c r="K17" s="22"/>
    </row>
    <row r="18" spans="1:11" ht="12.75">
      <c r="A18" s="22"/>
      <c r="B18" s="22"/>
      <c r="C18" s="22"/>
      <c r="D18" s="22"/>
      <c r="E18" s="3">
        <f t="shared" si="0"/>
        <v>0</v>
      </c>
      <c r="F18" s="22"/>
      <c r="G18" s="3">
        <f t="shared" si="1"/>
        <v>0</v>
      </c>
      <c r="H18" s="22"/>
      <c r="I18" s="3"/>
      <c r="J18" s="3"/>
      <c r="K18" s="22"/>
    </row>
    <row r="19" spans="1:11" ht="12.75">
      <c r="A19" s="22"/>
      <c r="B19" s="22"/>
      <c r="C19" s="22"/>
      <c r="D19" s="22"/>
      <c r="E19" s="3">
        <f t="shared" si="0"/>
        <v>0</v>
      </c>
      <c r="F19" s="22"/>
      <c r="G19" s="3">
        <f t="shared" si="1"/>
        <v>0</v>
      </c>
      <c r="H19" s="22"/>
      <c r="I19" s="3"/>
      <c r="J19" s="3"/>
      <c r="K19" s="22"/>
    </row>
    <row r="20" spans="1:11" ht="12.75">
      <c r="A20" s="22"/>
      <c r="B20" s="22"/>
      <c r="C20" s="22"/>
      <c r="D20" s="22"/>
      <c r="E20" s="3">
        <f t="shared" si="0"/>
        <v>0</v>
      </c>
      <c r="F20" s="22"/>
      <c r="G20" s="3">
        <f t="shared" si="1"/>
        <v>0</v>
      </c>
      <c r="H20" s="22"/>
      <c r="I20" s="3"/>
      <c r="J20" s="3"/>
      <c r="K20" s="22"/>
    </row>
    <row r="21" spans="1:11" ht="12.75">
      <c r="A21" s="22"/>
      <c r="B21" s="22"/>
      <c r="C21" s="22"/>
      <c r="D21" s="22"/>
      <c r="E21" s="3">
        <f t="shared" si="0"/>
        <v>0</v>
      </c>
      <c r="F21" s="22"/>
      <c r="G21" s="3">
        <f t="shared" si="1"/>
        <v>0</v>
      </c>
      <c r="H21" s="22"/>
      <c r="I21" s="3"/>
      <c r="J21" s="3"/>
      <c r="K21" s="22"/>
    </row>
    <row r="22" spans="1:11" ht="12.75">
      <c r="A22" s="22"/>
      <c r="B22" s="22"/>
      <c r="C22" s="22"/>
      <c r="D22" s="22"/>
      <c r="E22" s="3">
        <f t="shared" si="0"/>
        <v>0</v>
      </c>
      <c r="F22" s="22"/>
      <c r="G22" s="3">
        <f t="shared" si="1"/>
        <v>0</v>
      </c>
      <c r="H22" s="22"/>
      <c r="I22" s="3"/>
      <c r="J22" s="3"/>
      <c r="K22" s="22"/>
    </row>
    <row r="23" spans="1:11" ht="12.75">
      <c r="A23" s="22"/>
      <c r="B23" s="22"/>
      <c r="C23" s="22"/>
      <c r="D23" s="22"/>
      <c r="E23" s="3">
        <f t="shared" si="0"/>
        <v>0</v>
      </c>
      <c r="F23" s="22"/>
      <c r="G23" s="3">
        <f t="shared" si="1"/>
        <v>0</v>
      </c>
      <c r="H23" s="22"/>
      <c r="I23" s="3"/>
      <c r="J23" s="3"/>
      <c r="K23" s="22"/>
    </row>
    <row r="24" spans="1:11" ht="12.75">
      <c r="A24" s="22"/>
      <c r="B24" s="22"/>
      <c r="C24" s="22"/>
      <c r="D24" s="22"/>
      <c r="E24" s="3">
        <f t="shared" si="0"/>
        <v>0</v>
      </c>
      <c r="F24" s="22"/>
      <c r="G24" s="3">
        <f t="shared" si="1"/>
        <v>0</v>
      </c>
      <c r="H24" s="22"/>
      <c r="I24" s="3"/>
      <c r="J24" s="3"/>
      <c r="K24" s="22"/>
    </row>
    <row r="25" spans="1:11" ht="12.75">
      <c r="A25" s="22"/>
      <c r="B25" s="22"/>
      <c r="C25" s="22"/>
      <c r="D25" s="22"/>
      <c r="E25" s="3">
        <f t="shared" si="0"/>
        <v>0</v>
      </c>
      <c r="F25" s="22"/>
      <c r="G25" s="3">
        <f t="shared" si="1"/>
        <v>0</v>
      </c>
      <c r="H25" s="22"/>
      <c r="I25" s="3"/>
      <c r="J25" s="3"/>
      <c r="K25" s="22"/>
    </row>
    <row r="26" spans="1:11" ht="12.75">
      <c r="A26" s="22"/>
      <c r="B26" s="22"/>
      <c r="C26" s="22"/>
      <c r="D26" s="22"/>
      <c r="E26" s="3">
        <f t="shared" si="0"/>
        <v>0</v>
      </c>
      <c r="F26" s="22"/>
      <c r="G26" s="3">
        <f t="shared" si="1"/>
        <v>0</v>
      </c>
      <c r="H26" s="22"/>
      <c r="I26" s="3"/>
      <c r="J26" s="3"/>
      <c r="K26" s="22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U7" sqref="U7"/>
    </sheetView>
  </sheetViews>
  <sheetFormatPr defaultColWidth="8.7109375" defaultRowHeight="12.75"/>
  <cols>
    <col min="1" max="1" width="11.7109375" style="12" customWidth="1"/>
    <col min="2" max="4" width="9.421875" style="12" customWidth="1"/>
    <col min="5" max="5" width="10.00390625" style="12" customWidth="1"/>
    <col min="6" max="6" width="8.7109375" style="12" customWidth="1"/>
    <col min="7" max="7" width="10.421875" style="12" customWidth="1"/>
    <col min="8" max="11" width="10.00390625" style="12" customWidth="1"/>
    <col min="12" max="13" width="7.140625" style="12" customWidth="1"/>
    <col min="14" max="17" width="8.7109375" style="12" customWidth="1"/>
    <col min="18" max="18" width="11.140625" style="12" customWidth="1"/>
    <col min="19" max="20" width="8.7109375" style="12" customWidth="1"/>
    <col min="21" max="21" width="17.7109375" style="12" customWidth="1"/>
    <col min="22" max="16384" width="8.7109375" style="12" customWidth="1"/>
  </cols>
  <sheetData>
    <row r="1" spans="1:21" ht="16.5">
      <c r="A1" s="19" t="s">
        <v>0</v>
      </c>
      <c r="B1" s="54" t="s">
        <v>6</v>
      </c>
      <c r="C1" s="20" t="s">
        <v>7</v>
      </c>
      <c r="D1" s="21" t="s">
        <v>11</v>
      </c>
      <c r="E1" s="14" t="s">
        <v>12</v>
      </c>
      <c r="F1" s="19" t="s">
        <v>1</v>
      </c>
      <c r="G1" s="14" t="s">
        <v>13</v>
      </c>
      <c r="H1" s="20" t="s">
        <v>25</v>
      </c>
      <c r="I1" s="15" t="s">
        <v>22</v>
      </c>
      <c r="J1" s="20" t="s">
        <v>23</v>
      </c>
      <c r="K1" s="15" t="s">
        <v>24</v>
      </c>
      <c r="L1" s="26" t="s">
        <v>26</v>
      </c>
      <c r="M1" s="4" t="s">
        <v>3</v>
      </c>
      <c r="N1" s="22" t="s">
        <v>2</v>
      </c>
      <c r="O1" s="27" t="s">
        <v>27</v>
      </c>
      <c r="P1" s="55" t="s">
        <v>28</v>
      </c>
      <c r="Q1" s="28" t="s">
        <v>29</v>
      </c>
      <c r="R1" s="18" t="s">
        <v>30</v>
      </c>
      <c r="S1" s="9" t="s">
        <v>5</v>
      </c>
      <c r="T1" s="10" t="s">
        <v>9</v>
      </c>
      <c r="U1" s="11" t="s">
        <v>31</v>
      </c>
    </row>
    <row r="2" spans="1:11" ht="13.5" thickBot="1">
      <c r="A2" s="1"/>
      <c r="B2" s="1"/>
      <c r="C2" s="1"/>
      <c r="D2" s="2"/>
      <c r="E2" s="1"/>
      <c r="F2" s="1"/>
      <c r="G2" s="1"/>
      <c r="H2" s="1"/>
      <c r="I2" s="2"/>
      <c r="J2" s="1"/>
      <c r="K2" s="2"/>
    </row>
    <row r="3" spans="1:21" ht="13.5" thickTop="1">
      <c r="A3" s="36">
        <v>5.5</v>
      </c>
      <c r="B3" s="37">
        <v>3.89</v>
      </c>
      <c r="C3" s="37">
        <v>4.83</v>
      </c>
      <c r="D3" s="37">
        <v>2</v>
      </c>
      <c r="E3" s="38">
        <f>(1.3*B3+1.5*C3+1.5*D3)*A3</f>
        <v>84.161</v>
      </c>
      <c r="F3" s="37">
        <v>6</v>
      </c>
      <c r="G3" s="38">
        <f>E3*F3^2/8</f>
        <v>378.72450000000003</v>
      </c>
      <c r="H3" s="37">
        <v>450</v>
      </c>
      <c r="I3" s="38">
        <f aca="true" t="shared" si="0" ref="I3:I8">H3/1.15</f>
        <v>391.304347826087</v>
      </c>
      <c r="J3" s="37">
        <v>50</v>
      </c>
      <c r="K3" s="38">
        <f aca="true" t="shared" si="1" ref="K3:K8">0.85*J3/1.5</f>
        <v>28.333333333333332</v>
      </c>
      <c r="L3" s="38">
        <f aca="true" t="shared" si="2" ref="L3:L8">K3/(K3+I3/15)</f>
        <v>0.5206391478029294</v>
      </c>
      <c r="M3" s="39">
        <f aca="true" t="shared" si="3" ref="M3:M8">(2/(L3*(1-L3/3)))^0.5</f>
        <v>2.1559433505942507</v>
      </c>
      <c r="N3" s="37">
        <v>40</v>
      </c>
      <c r="O3" s="40">
        <f aca="true" t="shared" si="4" ref="O3:O8">M3*(G3*1000/(K3*N3))^0.5</f>
        <v>39.411250447716746</v>
      </c>
      <c r="P3" s="37">
        <v>5</v>
      </c>
      <c r="Q3" s="38">
        <f aca="true" t="shared" si="5" ref="Q3:Q8">O3+P3</f>
        <v>44.411250447716746</v>
      </c>
      <c r="R3" s="41">
        <v>50</v>
      </c>
      <c r="S3" s="42">
        <f>Q3/(F3*100)</f>
        <v>0.07401875074619457</v>
      </c>
      <c r="T3" s="42">
        <f>N3*R3*0.0001</f>
        <v>0.2</v>
      </c>
      <c r="U3" s="43">
        <f>T3*2500/100</f>
        <v>5</v>
      </c>
    </row>
    <row r="4" spans="1:21" ht="13.5" thickBot="1">
      <c r="A4" s="53"/>
      <c r="B4" s="44"/>
      <c r="C4" s="44"/>
      <c r="D4" s="44"/>
      <c r="E4" s="45">
        <f>E3+1.3*U3</f>
        <v>90.661</v>
      </c>
      <c r="F4" s="45">
        <f>F3</f>
        <v>6</v>
      </c>
      <c r="G4" s="46">
        <f aca="true" t="shared" si="6" ref="G4:G29">E4*F4^2/8</f>
        <v>407.97450000000003</v>
      </c>
      <c r="H4" s="45">
        <f>H3</f>
        <v>450</v>
      </c>
      <c r="I4" s="46">
        <f t="shared" si="0"/>
        <v>391.304347826087</v>
      </c>
      <c r="J4" s="45">
        <f>J3</f>
        <v>50</v>
      </c>
      <c r="K4" s="46">
        <f t="shared" si="1"/>
        <v>28.333333333333332</v>
      </c>
      <c r="L4" s="46">
        <f t="shared" si="2"/>
        <v>0.5206391478029294</v>
      </c>
      <c r="M4" s="47">
        <f t="shared" si="3"/>
        <v>2.1559433505942507</v>
      </c>
      <c r="N4" s="45">
        <f>N3</f>
        <v>40</v>
      </c>
      <c r="O4" s="48">
        <f t="shared" si="4"/>
        <v>40.904870627907094</v>
      </c>
      <c r="P4" s="46">
        <f>P3</f>
        <v>5</v>
      </c>
      <c r="Q4" s="46">
        <f t="shared" si="5"/>
        <v>45.904870627907094</v>
      </c>
      <c r="R4" s="45" t="str">
        <f>IF(Q4&lt;R3,"verificata","non verificato")</f>
        <v>verificata</v>
      </c>
      <c r="S4" s="44"/>
      <c r="T4" s="44"/>
      <c r="U4" s="49"/>
    </row>
    <row r="5" spans="1:21" ht="13.5" thickTop="1">
      <c r="A5" s="36"/>
      <c r="B5" s="37"/>
      <c r="C5" s="37"/>
      <c r="D5" s="37"/>
      <c r="E5" s="38"/>
      <c r="F5" s="37"/>
      <c r="G5" s="38"/>
      <c r="H5" s="37"/>
      <c r="I5" s="38"/>
      <c r="J5" s="37"/>
      <c r="K5" s="38"/>
      <c r="L5" s="38"/>
      <c r="M5" s="39"/>
      <c r="N5" s="37"/>
      <c r="O5" s="40"/>
      <c r="P5" s="37"/>
      <c r="Q5" s="38"/>
      <c r="R5" s="41"/>
      <c r="S5" s="42"/>
      <c r="T5" s="42"/>
      <c r="U5" s="43"/>
    </row>
    <row r="6" spans="1:21" ht="13.5" thickBot="1">
      <c r="A6" s="53"/>
      <c r="B6" s="44"/>
      <c r="C6" s="44"/>
      <c r="D6" s="44"/>
      <c r="E6" s="45"/>
      <c r="F6" s="45"/>
      <c r="G6" s="46"/>
      <c r="H6" s="45"/>
      <c r="I6" s="46"/>
      <c r="J6" s="45"/>
      <c r="K6" s="46"/>
      <c r="L6" s="46"/>
      <c r="M6" s="47"/>
      <c r="N6" s="45"/>
      <c r="O6" s="48"/>
      <c r="P6" s="46"/>
      <c r="Q6" s="46"/>
      <c r="R6" s="45"/>
      <c r="S6" s="44"/>
      <c r="T6" s="44"/>
      <c r="U6" s="49"/>
    </row>
    <row r="7" spans="1:21" ht="13.5" thickTop="1">
      <c r="A7" s="36"/>
      <c r="B7" s="37"/>
      <c r="C7" s="37"/>
      <c r="D7" s="37"/>
      <c r="E7" s="38"/>
      <c r="F7" s="37"/>
      <c r="G7" s="38"/>
      <c r="H7" s="37"/>
      <c r="I7" s="38"/>
      <c r="J7" s="37"/>
      <c r="K7" s="38"/>
      <c r="L7" s="38"/>
      <c r="M7" s="39"/>
      <c r="N7" s="37"/>
      <c r="O7" s="40"/>
      <c r="P7" s="37"/>
      <c r="Q7" s="38"/>
      <c r="R7" s="41"/>
      <c r="S7" s="42"/>
      <c r="T7" s="52"/>
      <c r="U7" s="43"/>
    </row>
    <row r="8" spans="1:21" ht="13.5" thickBot="1">
      <c r="A8" s="53"/>
      <c r="B8" s="44"/>
      <c r="C8" s="44"/>
      <c r="D8" s="44"/>
      <c r="E8" s="45"/>
      <c r="F8" s="45"/>
      <c r="G8" s="46"/>
      <c r="H8" s="45"/>
      <c r="I8" s="46"/>
      <c r="J8" s="45"/>
      <c r="K8" s="46"/>
      <c r="L8" s="46"/>
      <c r="M8" s="47"/>
      <c r="N8" s="45"/>
      <c r="O8" s="48"/>
      <c r="P8" s="46"/>
      <c r="Q8" s="46"/>
      <c r="R8" s="45"/>
      <c r="S8" s="44"/>
      <c r="T8" s="44"/>
      <c r="U8" s="49"/>
    </row>
    <row r="9" spans="1:21" ht="13.5" thickTop="1">
      <c r="A9" s="30"/>
      <c r="B9" s="30"/>
      <c r="C9" s="30"/>
      <c r="D9" s="30"/>
      <c r="E9" s="31">
        <f aca="true" t="shared" si="7" ref="E9:E29">(1.3*B9+1.3*C9+1.5*D9)*A6</f>
        <v>0</v>
      </c>
      <c r="F9" s="30"/>
      <c r="G9" s="31">
        <f t="shared" si="6"/>
        <v>0</v>
      </c>
      <c r="H9" s="30"/>
      <c r="I9" s="31"/>
      <c r="J9" s="30"/>
      <c r="K9" s="31"/>
      <c r="L9" s="31"/>
      <c r="M9" s="32"/>
      <c r="N9" s="30"/>
      <c r="O9" s="33"/>
      <c r="P9" s="30"/>
      <c r="Q9" s="51"/>
      <c r="R9" s="34"/>
      <c r="S9" s="35"/>
      <c r="T9" s="50"/>
      <c r="U9" s="35"/>
    </row>
    <row r="10" spans="1:21" ht="12.75">
      <c r="A10" s="22"/>
      <c r="B10" s="22"/>
      <c r="C10" s="22"/>
      <c r="D10" s="22"/>
      <c r="E10" s="3">
        <f t="shared" si="7"/>
        <v>0</v>
      </c>
      <c r="F10" s="22"/>
      <c r="G10" s="3">
        <f t="shared" si="6"/>
        <v>0</v>
      </c>
      <c r="H10" s="22"/>
      <c r="I10" s="3"/>
      <c r="J10" s="22"/>
      <c r="K10" s="3"/>
      <c r="L10" s="3"/>
      <c r="M10" s="5"/>
      <c r="N10" s="22"/>
      <c r="O10" s="6"/>
      <c r="P10" s="22"/>
      <c r="Q10" s="29"/>
      <c r="R10" s="17"/>
      <c r="S10" s="7"/>
      <c r="T10" s="13"/>
      <c r="U10" s="7"/>
    </row>
    <row r="11" spans="1:21" ht="12.75">
      <c r="A11" s="22"/>
      <c r="B11" s="22"/>
      <c r="C11" s="22"/>
      <c r="D11" s="22"/>
      <c r="E11" s="3">
        <f t="shared" si="7"/>
        <v>0</v>
      </c>
      <c r="F11" s="22"/>
      <c r="G11" s="3">
        <f t="shared" si="6"/>
        <v>0</v>
      </c>
      <c r="H11" s="22"/>
      <c r="I11" s="3"/>
      <c r="J11" s="22"/>
      <c r="K11" s="3"/>
      <c r="L11" s="3"/>
      <c r="M11" s="5"/>
      <c r="N11" s="22"/>
      <c r="O11" s="6"/>
      <c r="P11" s="22"/>
      <c r="Q11" s="29"/>
      <c r="R11" s="17"/>
      <c r="S11" s="7"/>
      <c r="T11" s="13"/>
      <c r="U11" s="7"/>
    </row>
    <row r="12" spans="1:21" ht="12.75">
      <c r="A12" s="22"/>
      <c r="B12" s="22"/>
      <c r="C12" s="22"/>
      <c r="D12" s="22"/>
      <c r="E12" s="3">
        <f t="shared" si="7"/>
        <v>0</v>
      </c>
      <c r="F12" s="22"/>
      <c r="G12" s="3">
        <f t="shared" si="6"/>
        <v>0</v>
      </c>
      <c r="H12" s="22"/>
      <c r="I12" s="3"/>
      <c r="J12" s="22"/>
      <c r="K12" s="3"/>
      <c r="L12" s="3"/>
      <c r="M12" s="5"/>
      <c r="N12" s="22"/>
      <c r="O12" s="6"/>
      <c r="P12" s="22"/>
      <c r="Q12" s="29"/>
      <c r="R12" s="17"/>
      <c r="S12" s="7"/>
      <c r="T12" s="13"/>
      <c r="U12" s="7"/>
    </row>
    <row r="13" spans="1:21" ht="12.75">
      <c r="A13" s="22"/>
      <c r="B13" s="22"/>
      <c r="C13" s="22"/>
      <c r="D13" s="22"/>
      <c r="E13" s="3">
        <f t="shared" si="7"/>
        <v>0</v>
      </c>
      <c r="F13" s="22"/>
      <c r="G13" s="3">
        <f t="shared" si="6"/>
        <v>0</v>
      </c>
      <c r="H13" s="22"/>
      <c r="I13" s="3"/>
      <c r="J13" s="22"/>
      <c r="K13" s="3"/>
      <c r="L13" s="3"/>
      <c r="M13" s="5"/>
      <c r="N13" s="22"/>
      <c r="O13" s="6"/>
      <c r="P13" s="22"/>
      <c r="Q13" s="29"/>
      <c r="R13" s="17"/>
      <c r="S13" s="7"/>
      <c r="T13" s="13"/>
      <c r="U13" s="7"/>
    </row>
    <row r="14" spans="1:21" ht="12.75">
      <c r="A14" s="22"/>
      <c r="B14" s="22"/>
      <c r="C14" s="22"/>
      <c r="D14" s="22"/>
      <c r="E14" s="3">
        <f t="shared" si="7"/>
        <v>0</v>
      </c>
      <c r="F14" s="22"/>
      <c r="G14" s="3">
        <f t="shared" si="6"/>
        <v>0</v>
      </c>
      <c r="H14" s="22"/>
      <c r="I14" s="3"/>
      <c r="J14" s="22"/>
      <c r="K14" s="3"/>
      <c r="L14" s="3"/>
      <c r="M14" s="5"/>
      <c r="N14" s="22"/>
      <c r="O14" s="6"/>
      <c r="P14" s="22"/>
      <c r="Q14" s="29"/>
      <c r="R14" s="17"/>
      <c r="S14" s="7"/>
      <c r="T14" s="13"/>
      <c r="U14" s="7"/>
    </row>
    <row r="15" spans="1:21" ht="12.75">
      <c r="A15" s="22"/>
      <c r="B15" s="22"/>
      <c r="C15" s="22"/>
      <c r="D15" s="22"/>
      <c r="E15" s="3">
        <f t="shared" si="7"/>
        <v>0</v>
      </c>
      <c r="F15" s="22"/>
      <c r="G15" s="3">
        <f t="shared" si="6"/>
        <v>0</v>
      </c>
      <c r="H15" s="22"/>
      <c r="I15" s="3"/>
      <c r="J15" s="22"/>
      <c r="K15" s="3"/>
      <c r="L15" s="3"/>
      <c r="M15" s="5"/>
      <c r="N15" s="22"/>
      <c r="O15" s="6"/>
      <c r="P15" s="22"/>
      <c r="Q15" s="29"/>
      <c r="R15" s="17"/>
      <c r="S15" s="7"/>
      <c r="T15" s="13"/>
      <c r="U15" s="7"/>
    </row>
    <row r="16" spans="1:21" ht="12.75">
      <c r="A16" s="22"/>
      <c r="B16" s="22"/>
      <c r="C16" s="22"/>
      <c r="D16" s="22"/>
      <c r="E16" s="3">
        <f t="shared" si="7"/>
        <v>0</v>
      </c>
      <c r="F16" s="22"/>
      <c r="G16" s="3">
        <f t="shared" si="6"/>
        <v>0</v>
      </c>
      <c r="H16" s="22"/>
      <c r="I16" s="3"/>
      <c r="J16" s="22"/>
      <c r="K16" s="3"/>
      <c r="L16" s="3"/>
      <c r="M16" s="5"/>
      <c r="N16" s="22"/>
      <c r="O16" s="6"/>
      <c r="P16" s="22"/>
      <c r="Q16" s="29"/>
      <c r="R16" s="17"/>
      <c r="S16" s="7"/>
      <c r="T16" s="13"/>
      <c r="U16" s="7"/>
    </row>
    <row r="17" spans="1:21" ht="12.75">
      <c r="A17" s="22"/>
      <c r="B17" s="22"/>
      <c r="C17" s="22"/>
      <c r="D17" s="22"/>
      <c r="E17" s="3">
        <f t="shared" si="7"/>
        <v>0</v>
      </c>
      <c r="F17" s="22"/>
      <c r="G17" s="3">
        <f t="shared" si="6"/>
        <v>0</v>
      </c>
      <c r="H17" s="22"/>
      <c r="I17" s="3"/>
      <c r="J17" s="22"/>
      <c r="K17" s="3"/>
      <c r="L17" s="3"/>
      <c r="M17" s="5"/>
      <c r="N17" s="22"/>
      <c r="O17" s="6"/>
      <c r="P17" s="22"/>
      <c r="Q17" s="29"/>
      <c r="R17" s="17"/>
      <c r="S17" s="7"/>
      <c r="T17" s="13"/>
      <c r="U17" s="7"/>
    </row>
    <row r="18" spans="1:21" ht="12.75">
      <c r="A18" s="22"/>
      <c r="B18" s="22"/>
      <c r="C18" s="22"/>
      <c r="D18" s="22"/>
      <c r="E18" s="3">
        <f t="shared" si="7"/>
        <v>0</v>
      </c>
      <c r="F18" s="22"/>
      <c r="G18" s="3">
        <f t="shared" si="6"/>
        <v>0</v>
      </c>
      <c r="H18" s="22"/>
      <c r="I18" s="3"/>
      <c r="J18" s="22"/>
      <c r="K18" s="3"/>
      <c r="L18" s="3"/>
      <c r="M18" s="5"/>
      <c r="N18" s="22"/>
      <c r="O18" s="6"/>
      <c r="P18" s="22"/>
      <c r="Q18" s="29"/>
      <c r="R18" s="17"/>
      <c r="S18" s="7"/>
      <c r="T18" s="13"/>
      <c r="U18" s="7"/>
    </row>
    <row r="19" spans="1:21" ht="12.75">
      <c r="A19" s="22"/>
      <c r="B19" s="22"/>
      <c r="C19" s="22"/>
      <c r="D19" s="22"/>
      <c r="E19" s="3">
        <f t="shared" si="7"/>
        <v>0</v>
      </c>
      <c r="F19" s="22"/>
      <c r="G19" s="3">
        <f t="shared" si="6"/>
        <v>0</v>
      </c>
      <c r="H19" s="22"/>
      <c r="I19" s="3"/>
      <c r="J19" s="22"/>
      <c r="K19" s="3"/>
      <c r="L19" s="3"/>
      <c r="M19" s="5"/>
      <c r="N19" s="22"/>
      <c r="O19" s="6"/>
      <c r="P19" s="22"/>
      <c r="Q19" s="29"/>
      <c r="R19" s="17"/>
      <c r="S19" s="7"/>
      <c r="T19" s="13"/>
      <c r="U19" s="7"/>
    </row>
    <row r="20" spans="1:21" ht="12.75">
      <c r="A20" s="22"/>
      <c r="B20" s="22"/>
      <c r="C20" s="22"/>
      <c r="D20" s="22"/>
      <c r="E20" s="3">
        <f t="shared" si="7"/>
        <v>0</v>
      </c>
      <c r="F20" s="22"/>
      <c r="G20" s="3">
        <f t="shared" si="6"/>
        <v>0</v>
      </c>
      <c r="H20" s="22"/>
      <c r="I20" s="3"/>
      <c r="J20" s="22"/>
      <c r="K20" s="3"/>
      <c r="L20" s="3"/>
      <c r="M20" s="5"/>
      <c r="N20" s="22"/>
      <c r="O20" s="6"/>
      <c r="P20" s="22"/>
      <c r="Q20" s="29"/>
      <c r="R20" s="17"/>
      <c r="S20" s="7"/>
      <c r="T20" s="13"/>
      <c r="U20" s="7"/>
    </row>
    <row r="21" spans="1:21" ht="12.75">
      <c r="A21" s="22"/>
      <c r="B21" s="22"/>
      <c r="C21" s="22"/>
      <c r="D21" s="22"/>
      <c r="E21" s="3">
        <f t="shared" si="7"/>
        <v>0</v>
      </c>
      <c r="F21" s="22"/>
      <c r="G21" s="3">
        <f t="shared" si="6"/>
        <v>0</v>
      </c>
      <c r="H21" s="22"/>
      <c r="I21" s="3"/>
      <c r="J21" s="22"/>
      <c r="K21" s="3"/>
      <c r="L21" s="3"/>
      <c r="M21" s="5"/>
      <c r="N21" s="22"/>
      <c r="O21" s="6"/>
      <c r="P21" s="22"/>
      <c r="Q21" s="29"/>
      <c r="R21" s="17"/>
      <c r="S21" s="7"/>
      <c r="T21" s="13"/>
      <c r="U21" s="7"/>
    </row>
    <row r="22" spans="1:21" ht="12.75">
      <c r="A22" s="22"/>
      <c r="B22" s="22"/>
      <c r="C22" s="22"/>
      <c r="D22" s="22"/>
      <c r="E22" s="3">
        <f t="shared" si="7"/>
        <v>0</v>
      </c>
      <c r="F22" s="22"/>
      <c r="G22" s="3">
        <f t="shared" si="6"/>
        <v>0</v>
      </c>
      <c r="H22" s="22"/>
      <c r="I22" s="3"/>
      <c r="J22" s="22"/>
      <c r="K22" s="3"/>
      <c r="L22" s="3"/>
      <c r="M22" s="5"/>
      <c r="N22" s="22"/>
      <c r="O22" s="6"/>
      <c r="P22" s="22"/>
      <c r="Q22" s="29"/>
      <c r="R22" s="17"/>
      <c r="S22" s="7"/>
      <c r="T22" s="13"/>
      <c r="U22" s="7"/>
    </row>
    <row r="23" spans="1:21" ht="12.75">
      <c r="A23" s="22"/>
      <c r="B23" s="22"/>
      <c r="C23" s="22"/>
      <c r="D23" s="22"/>
      <c r="E23" s="3">
        <f t="shared" si="7"/>
        <v>0</v>
      </c>
      <c r="F23" s="22"/>
      <c r="G23" s="3">
        <f t="shared" si="6"/>
        <v>0</v>
      </c>
      <c r="H23" s="22"/>
      <c r="I23" s="3"/>
      <c r="J23" s="22"/>
      <c r="K23" s="3"/>
      <c r="L23" s="3"/>
      <c r="M23" s="5"/>
      <c r="N23" s="22"/>
      <c r="O23" s="6"/>
      <c r="P23" s="22"/>
      <c r="Q23" s="29"/>
      <c r="R23" s="17"/>
      <c r="S23" s="7"/>
      <c r="T23" s="13"/>
      <c r="U23" s="7"/>
    </row>
    <row r="24" spans="1:21" ht="12.75">
      <c r="A24" s="22"/>
      <c r="B24" s="22"/>
      <c r="C24" s="22"/>
      <c r="D24" s="22"/>
      <c r="E24" s="3">
        <f t="shared" si="7"/>
        <v>0</v>
      </c>
      <c r="F24" s="22"/>
      <c r="G24" s="3">
        <f t="shared" si="6"/>
        <v>0</v>
      </c>
      <c r="H24" s="22"/>
      <c r="I24" s="3"/>
      <c r="J24" s="22"/>
      <c r="K24" s="3"/>
      <c r="L24" s="3"/>
      <c r="M24" s="5"/>
      <c r="N24" s="22"/>
      <c r="O24" s="6"/>
      <c r="P24" s="22"/>
      <c r="Q24" s="29"/>
      <c r="R24" s="17"/>
      <c r="S24" s="7"/>
      <c r="T24" s="13"/>
      <c r="U24" s="7"/>
    </row>
    <row r="25" spans="1:21" ht="12.75">
      <c r="A25" s="22"/>
      <c r="B25" s="22"/>
      <c r="C25" s="22"/>
      <c r="D25" s="22"/>
      <c r="E25" s="3">
        <f t="shared" si="7"/>
        <v>0</v>
      </c>
      <c r="F25" s="22"/>
      <c r="G25" s="3">
        <f t="shared" si="6"/>
        <v>0</v>
      </c>
      <c r="H25" s="22"/>
      <c r="I25" s="3"/>
      <c r="J25" s="22"/>
      <c r="K25" s="3"/>
      <c r="L25" s="3"/>
      <c r="M25" s="5"/>
      <c r="N25" s="22"/>
      <c r="O25" s="6"/>
      <c r="P25" s="22"/>
      <c r="Q25" s="29"/>
      <c r="R25" s="17"/>
      <c r="S25" s="7"/>
      <c r="T25" s="13"/>
      <c r="U25" s="7"/>
    </row>
    <row r="26" spans="1:21" ht="12.75">
      <c r="A26" s="22"/>
      <c r="B26" s="22"/>
      <c r="C26" s="22"/>
      <c r="D26" s="22"/>
      <c r="E26" s="3">
        <f t="shared" si="7"/>
        <v>0</v>
      </c>
      <c r="F26" s="22"/>
      <c r="G26" s="3">
        <f t="shared" si="6"/>
        <v>0</v>
      </c>
      <c r="H26" s="22"/>
      <c r="I26" s="3"/>
      <c r="J26" s="22"/>
      <c r="K26" s="3"/>
      <c r="L26" s="3"/>
      <c r="M26" s="5"/>
      <c r="N26" s="22"/>
      <c r="O26" s="6"/>
      <c r="P26" s="22"/>
      <c r="Q26" s="29"/>
      <c r="R26" s="17"/>
      <c r="S26" s="7"/>
      <c r="T26" s="13"/>
      <c r="U26" s="7"/>
    </row>
    <row r="27" spans="2:21" ht="12.75">
      <c r="B27" s="22"/>
      <c r="C27" s="22"/>
      <c r="D27" s="22"/>
      <c r="E27" s="3">
        <f t="shared" si="7"/>
        <v>0</v>
      </c>
      <c r="F27" s="22"/>
      <c r="G27" s="3">
        <f t="shared" si="6"/>
        <v>0</v>
      </c>
      <c r="H27" s="22"/>
      <c r="I27" s="3"/>
      <c r="J27" s="22"/>
      <c r="K27" s="3"/>
      <c r="L27" s="3"/>
      <c r="M27" s="5"/>
      <c r="N27" s="22"/>
      <c r="O27" s="6"/>
      <c r="P27" s="22"/>
      <c r="Q27" s="29"/>
      <c r="R27" s="17"/>
      <c r="S27" s="7"/>
      <c r="T27" s="13"/>
      <c r="U27" s="7"/>
    </row>
    <row r="28" spans="2:21" ht="12.75">
      <c r="B28" s="22"/>
      <c r="C28" s="22"/>
      <c r="D28" s="22"/>
      <c r="E28" s="3">
        <f t="shared" si="7"/>
        <v>0</v>
      </c>
      <c r="F28" s="22"/>
      <c r="G28" s="3">
        <f t="shared" si="6"/>
        <v>0</v>
      </c>
      <c r="H28" s="22"/>
      <c r="I28" s="3"/>
      <c r="J28" s="22"/>
      <c r="K28" s="3"/>
      <c r="L28" s="3"/>
      <c r="M28" s="5"/>
      <c r="N28" s="22"/>
      <c r="O28" s="6"/>
      <c r="P28" s="22"/>
      <c r="Q28" s="29"/>
      <c r="R28" s="17"/>
      <c r="S28" s="7"/>
      <c r="T28" s="13"/>
      <c r="U28" s="7"/>
    </row>
    <row r="29" spans="2:21" ht="12.75">
      <c r="B29" s="22"/>
      <c r="C29" s="22"/>
      <c r="D29" s="22"/>
      <c r="E29" s="3">
        <f t="shared" si="7"/>
        <v>0</v>
      </c>
      <c r="F29" s="22"/>
      <c r="G29" s="3">
        <f t="shared" si="6"/>
        <v>0</v>
      </c>
      <c r="H29" s="22"/>
      <c r="I29" s="3"/>
      <c r="J29" s="22"/>
      <c r="K29" s="3"/>
      <c r="L29" s="3"/>
      <c r="M29" s="5"/>
      <c r="N29" s="22"/>
      <c r="O29" s="6"/>
      <c r="P29" s="22"/>
      <c r="Q29" s="29"/>
      <c r="R29" s="17"/>
      <c r="S29" s="7"/>
      <c r="T29" s="13"/>
      <c r="U29" s="7"/>
    </row>
  </sheetData>
  <sheetProtection/>
  <printOptions/>
  <pageMargins left="0.75" right="0.75" top="1" bottom="1" header="0.5" footer="0.5"/>
  <pageSetup horizontalDpi="1200" verticalDpi="1200" orientation="landscape" paperSize="9" scale="99"/>
  <colBreaks count="1" manualBreakCount="1">
    <brk id="7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Paolo</cp:lastModifiedBy>
  <cp:lastPrinted>2011-03-29T18:14:40Z</cp:lastPrinted>
  <dcterms:created xsi:type="dcterms:W3CDTF">2010-04-15T07:05:20Z</dcterms:created>
  <dcterms:modified xsi:type="dcterms:W3CDTF">2017-12-11T09:11:59Z</dcterms:modified>
  <cp:category/>
  <cp:version/>
  <cp:contentType/>
  <cp:contentStatus/>
</cp:coreProperties>
</file>