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825" activeTab="0"/>
  </bookViews>
  <sheets>
    <sheet name="Element Forces - Frame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<sst xmlns="http://schemas.openxmlformats.org/spreadsheetml/2006/main" count="878" uniqueCount="272">
  <si>
    <t>TABLE:  Element Forces - Frames</t>
  </si>
  <si>
    <t>Frame</t>
  </si>
  <si>
    <t>Station</t>
  </si>
  <si>
    <t>OutputCase</t>
  </si>
  <si>
    <t>CaseType</t>
  </si>
  <si>
    <t>P</t>
  </si>
  <si>
    <t>Text</t>
  </si>
  <si>
    <t>m</t>
  </si>
  <si>
    <t>12</t>
  </si>
  <si>
    <t>F</t>
  </si>
  <si>
    <t>LinStatic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</si>
  <si>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</si>
  <si>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</si>
  <si>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</si>
  <si>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</si>
  <si>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</si>
  <si>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</si>
  <si>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</si>
  <si>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</si>
  <si>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</si>
  <si>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</si>
  <si>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</si>
  <si>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30</t>
  </si>
  <si>
    <t>31</t>
  </si>
  <si>
    <t>32</t>
  </si>
  <si>
    <t>33</t>
  </si>
  <si>
    <t>34</t>
  </si>
  <si>
    <t>35</t>
  </si>
  <si>
    <t>36</t>
  </si>
  <si>
    <t>37</t>
  </si>
  <si>
    <t>56</t>
  </si>
  <si>
    <t>57</t>
  </si>
  <si>
    <t>58</t>
  </si>
  <si>
    <t>59</t>
  </si>
  <si>
    <t>60</t>
  </si>
  <si>
    <t>61</t>
  </si>
  <si>
    <t>62</t>
  </si>
  <si>
    <t>63</t>
  </si>
  <si>
    <t>82</t>
  </si>
  <si>
    <t>83</t>
  </si>
  <si>
    <t>84</t>
  </si>
  <si>
    <t>85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</si>
  <si>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</si>
  <si>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</si>
  <si>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</si>
  <si>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</si>
  <si>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</si>
  <si>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</si>
  <si>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</si>
  <si>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</si>
  <si>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</si>
  <si>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100</t>
  </si>
  <si>
    <t>101</t>
  </si>
  <si>
    <t>102</t>
  </si>
  <si>
    <t>108</t>
  </si>
  <si>
    <t>109</t>
  </si>
  <si>
    <t>110</t>
  </si>
  <si>
    <t>111</t>
  </si>
  <si>
    <t>112</t>
  </si>
  <si>
    <t>113</t>
  </si>
  <si>
    <t>114</t>
  </si>
  <si>
    <t>115</t>
  </si>
  <si>
    <t>121</t>
  </si>
  <si>
    <t>122</t>
  </si>
  <si>
    <t>123</t>
  </si>
  <si>
    <t>124</t>
  </si>
  <si>
    <t>125</t>
  </si>
  <si>
    <t>130</t>
  </si>
  <si>
    <t>131</t>
  </si>
  <si>
    <t>132</t>
  </si>
  <si>
    <t>133</t>
  </si>
  <si>
    <t>134</t>
  </si>
  <si>
    <t>139</t>
  </si>
  <si>
    <t>140</t>
  </si>
  <si>
    <t>141</t>
  </si>
  <si>
    <t>142</t>
  </si>
  <si>
    <t>143</t>
  </si>
  <si>
    <t>148</t>
  </si>
  <si>
    <t>149</t>
  </si>
  <si>
    <t>150</t>
  </si>
  <si>
    <t>151</t>
  </si>
  <si>
    <t>152</t>
  </si>
  <si>
    <t>255</t>
  </si>
  <si>
    <t>256</t>
  </si>
  <si>
    <t>257</t>
  </si>
  <si>
    <t>258</t>
  </si>
  <si>
    <t>259</t>
  </si>
  <si>
    <t>260</t>
  </si>
  <si>
    <t>261</t>
  </si>
  <si>
    <t>262</t>
  </si>
  <si>
    <t>268</t>
  </si>
  <si>
    <t>269</t>
  </si>
  <si>
    <t>270</t>
  </si>
  <si>
    <t>271</t>
  </si>
  <si>
    <t>272</t>
  </si>
  <si>
    <t>277</t>
  </si>
  <si>
    <t>278</t>
  </si>
  <si>
    <t>279</t>
  </si>
  <si>
    <t>280</t>
  </si>
  <si>
    <t>281</t>
  </si>
  <si>
    <t>286</t>
  </si>
  <si>
    <t>287</t>
  </si>
  <si>
    <t>288</t>
  </si>
  <si>
    <t>289</t>
  </si>
  <si>
    <t>290</t>
  </si>
  <si>
    <t>295</t>
  </si>
  <si>
    <t>296</t>
  </si>
  <si>
    <t>297</t>
  </si>
  <si>
    <t>298</t>
  </si>
  <si>
    <t>299</t>
  </si>
  <si>
    <t>335</t>
  </si>
  <si>
    <t>336</t>
  </si>
  <si>
    <t>337</t>
  </si>
  <si>
    <t>338</t>
  </si>
  <si>
    <t>339</t>
  </si>
  <si>
    <t>340</t>
  </si>
  <si>
    <t>341</t>
  </si>
  <si>
    <t>342</t>
  </si>
  <si>
    <t>348</t>
  </si>
  <si>
    <t>349</t>
  </si>
  <si>
    <t>350</t>
  </si>
  <si>
    <t>351</t>
  </si>
  <si>
    <t>352</t>
  </si>
  <si>
    <t>357</t>
  </si>
  <si>
    <t>358</t>
  </si>
  <si>
    <t>359</t>
  </si>
  <si>
    <t>360</t>
  </si>
  <si>
    <t>361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</si>
  <si>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</si>
  <si>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</si>
  <si>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</si>
  <si>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</si>
  <si>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</si>
  <si>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</si>
  <si>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</si>
  <si>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</si>
  <si>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</si>
  <si>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</si>
  <si>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</si>
  <si>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</si>
  <si>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</si>
  <si>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</si>
  <si>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</si>
  <si>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</si>
  <si>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</si>
  <si>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</si>
  <si>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</si>
  <si>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</si>
  <si>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2360A</t>
  </si>
  <si>
    <t>Yes</t>
  </si>
  <si>
    <t>No</t>
  </si>
  <si>
    <t>KN, m, C</t>
  </si>
  <si>
    <t>AISC360-05/IBC2006</t>
  </si>
  <si>
    <t>ACI 318-05/IBC2003</t>
  </si>
  <si>
    <t>AA-ASD 2000</t>
  </si>
  <si>
    <t>AISI-ASD96</t>
  </si>
  <si>
    <t>AASHTO LRFD 2007</t>
  </si>
  <si>
    <t>L</t>
  </si>
  <si>
    <t>24</t>
  </si>
  <si>
    <t>25</t>
  </si>
  <si>
    <t>26</t>
  </si>
  <si>
    <t>27</t>
  </si>
  <si>
    <t>28</t>
  </si>
  <si>
    <t>29</t>
  </si>
  <si>
    <t>38</t>
  </si>
  <si>
    <t>39</t>
  </si>
  <si>
    <t>40</t>
  </si>
  <si>
    <t>41</t>
  </si>
  <si>
    <t>42</t>
  </si>
  <si>
    <t>64</t>
  </si>
  <si>
    <t>65</t>
  </si>
  <si>
    <t>66</t>
  </si>
  <si>
    <t>67</t>
  </si>
  <si>
    <t>68</t>
  </si>
  <si>
    <t>90</t>
  </si>
  <si>
    <t>91</t>
  </si>
  <si>
    <t>92</t>
  </si>
  <si>
    <t>93</t>
  </si>
  <si>
    <t>94</t>
  </si>
  <si>
    <t>103</t>
  </si>
  <si>
    <t>104</t>
  </si>
  <si>
    <t>105</t>
  </si>
  <si>
    <t>106</t>
  </si>
  <si>
    <t>107</t>
  </si>
  <si>
    <t>116</t>
  </si>
  <si>
    <t>117</t>
  </si>
  <si>
    <t>118</t>
  </si>
  <si>
    <t>119</t>
  </si>
  <si>
    <t>120</t>
  </si>
  <si>
    <t>126</t>
  </si>
  <si>
    <t>127</t>
  </si>
  <si>
    <t>128</t>
  </si>
  <si>
    <t>129</t>
  </si>
  <si>
    <t>135</t>
  </si>
  <si>
    <t>136</t>
  </si>
  <si>
    <t>137</t>
  </si>
  <si>
    <t>138</t>
  </si>
  <si>
    <t>144</t>
  </si>
  <si>
    <t>145</t>
  </si>
  <si>
    <t>146</t>
  </si>
  <si>
    <t>147</t>
  </si>
  <si>
    <t>153</t>
  </si>
  <si>
    <t>154</t>
  </si>
  <si>
    <t>155</t>
  </si>
  <si>
    <t>156</t>
  </si>
  <si>
    <t>263</t>
  </si>
  <si>
    <t>264</t>
  </si>
  <si>
    <t>265</t>
  </si>
  <si>
    <t>266</t>
  </si>
  <si>
    <t>267</t>
  </si>
  <si>
    <t>273</t>
  </si>
  <si>
    <t>274</t>
  </si>
  <si>
    <t>275</t>
  </si>
  <si>
    <t>276</t>
  </si>
  <si>
    <t>282</t>
  </si>
  <si>
    <t>283</t>
  </si>
  <si>
    <t>284</t>
  </si>
  <si>
    <t>285</t>
  </si>
  <si>
    <t>291</t>
  </si>
  <si>
    <t>292</t>
  </si>
  <si>
    <t>293</t>
  </si>
  <si>
    <t>294</t>
  </si>
  <si>
    <t>300</t>
  </si>
  <si>
    <t>301</t>
  </si>
  <si>
    <t>302</t>
  </si>
  <si>
    <t>303</t>
  </si>
  <si>
    <t>343</t>
  </si>
  <si>
    <t>344</t>
  </si>
  <si>
    <t>345</t>
  </si>
  <si>
    <t>346</t>
  </si>
  <si>
    <t>347</t>
  </si>
  <si>
    <t>353</t>
  </si>
  <si>
    <t>354</t>
  </si>
  <si>
    <t>355</t>
  </si>
  <si>
    <t>356</t>
  </si>
  <si>
    <t>362</t>
  </si>
  <si>
    <t>363</t>
  </si>
  <si>
    <t>364</t>
  </si>
  <si>
    <t>365</t>
  </si>
  <si>
    <t>N</t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</si>
  <si>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</si>
  <si>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</si>
  <si>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</si>
  <si>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t>A</t>
    </r>
    <r>
      <rPr>
        <vertAlign val="subscript"/>
        <sz val="10"/>
        <rFont val="Arial"/>
        <family val="2"/>
      </rPr>
      <t>min</t>
    </r>
  </si>
  <si>
    <t>E</t>
  </si>
  <si>
    <t>β</t>
  </si>
  <si>
    <t>l</t>
  </si>
  <si>
    <r>
      <rPr>
        <sz val="10"/>
        <rFont val="Calibri"/>
        <family val="2"/>
      </rPr>
      <t>λ</t>
    </r>
    <r>
      <rPr>
        <sz val="10"/>
        <rFont val="Arial"/>
        <family val="2"/>
      </rPr>
      <t>*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</si>
  <si>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</si>
  <si>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I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</si>
  <si>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</si>
  <si>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</si>
  <si>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t>λ</t>
  </si>
  <si>
    <t>kN</t>
  </si>
  <si>
    <t>Mpa</t>
  </si>
  <si>
    <t>cm2</t>
  </si>
  <si>
    <t xml:space="preserve"> </t>
  </si>
  <si>
    <t>cm</t>
  </si>
  <si>
    <t>cm4</t>
  </si>
  <si>
    <t>114,3 x 3,6</t>
  </si>
  <si>
    <t>88,9 x 3,6</t>
  </si>
  <si>
    <t>76,1 x 3,6</t>
  </si>
  <si>
    <t>76,1 x 3,2</t>
  </si>
  <si>
    <t>76,1 x 2,9</t>
  </si>
  <si>
    <t xml:space="preserve">76,1 x 2,6 </t>
  </si>
  <si>
    <t>88,9 x 2,6</t>
  </si>
  <si>
    <t>88,9 x 4.0</t>
  </si>
  <si>
    <t>48,3 x 2,6</t>
  </si>
  <si>
    <t>48,3 x 3,2</t>
  </si>
  <si>
    <t>48,3 x 2,9</t>
  </si>
  <si>
    <t>33,7 x 2,6</t>
  </si>
  <si>
    <t>33,7 x 3,2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</si>
</sst>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3" fillId="0" borderId="12" xfId="46" applyNumberFormat="1" applyBorder="1" applyAlignment="1">
      <alignment horizontal="center"/>
      <protection/>
    </xf>
    <xf numFmtId="2" fontId="3" fillId="0" borderId="12" xfId="46" applyNumberFormat="1" applyBorder="1" applyAlignment="1">
      <alignment horizontal="center" vertical="center"/>
      <protection/>
    </xf>
    <xf numFmtId="2" fontId="3" fillId="0" borderId="0" xfId="46" applyNumberFormat="1" applyAlignment="1">
      <alignment horizontal="center" vertical="center"/>
      <protection/>
    </xf>
    <xf numFmtId="0" fontId="3" fillId="0" borderId="12" xfId="46" applyFont="1" applyBorder="1" applyAlignment="1">
      <alignment horizontal="center"/>
      <protection/>
    </xf>
    <xf numFmtId="2" fontId="3" fillId="0" borderId="12" xfId="46" applyNumberFormat="1" applyFont="1" applyBorder="1" applyAlignment="1">
      <alignment horizontal="center"/>
      <protection/>
    </xf>
    <xf numFmtId="0" fontId="3" fillId="36" borderId="12" xfId="46" applyFill="1" applyBorder="1" applyAlignment="1">
      <alignment horizontal="center"/>
      <protection/>
    </xf>
    <xf numFmtId="2" fontId="3" fillId="36" borderId="12" xfId="46" applyNumberFormat="1" applyFill="1" applyBorder="1" applyAlignment="1">
      <alignment horizontal="center"/>
      <protection/>
    </xf>
    <xf numFmtId="2" fontId="3" fillId="0" borderId="0" xfId="46" applyNumberFormat="1" applyFill="1" applyAlignment="1">
      <alignment horizontal="center" vertical="center"/>
      <protection/>
    </xf>
    <xf numFmtId="2" fontId="5" fillId="0" borderId="12" xfId="46" applyNumberFormat="1" applyFont="1" applyBorder="1" applyAlignment="1">
      <alignment horizontal="center"/>
      <protection/>
    </xf>
    <xf numFmtId="0" fontId="3" fillId="36" borderId="12" xfId="46" applyFont="1" applyFill="1" applyBorder="1" applyAlignment="1">
      <alignment horizontal="center"/>
      <protection/>
    </xf>
    <xf numFmtId="2" fontId="3" fillId="0" borderId="13" xfId="46" applyNumberFormat="1" applyFont="1" applyBorder="1" applyAlignment="1">
      <alignment horizontal="center" vertic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2" fontId="3" fillId="0" borderId="15" xfId="46" applyNumberFormat="1" applyFont="1" applyBorder="1" applyAlignment="1">
      <alignment horizontal="center" vertical="center"/>
      <protection/>
    </xf>
    <xf numFmtId="2" fontId="7" fillId="0" borderId="12" xfId="46" applyNumberFormat="1" applyFont="1" applyBorder="1" applyAlignment="1">
      <alignment horizontal="center" vertical="center"/>
      <protection/>
    </xf>
    <xf numFmtId="0" fontId="5" fillId="2" borderId="12" xfId="46" applyFont="1" applyFill="1" applyBorder="1" applyAlignment="1">
      <alignment horizontal="center"/>
      <protection/>
    </xf>
    <xf numFmtId="0" fontId="3" fillId="2" borderId="12" xfId="46" applyFont="1" applyFill="1" applyBorder="1" applyAlignment="1">
      <alignment horizontal="center"/>
      <protection/>
    </xf>
    <xf numFmtId="2" fontId="3" fillId="2" borderId="12" xfId="46" applyNumberFormat="1" applyFill="1" applyBorder="1" applyAlignment="1">
      <alignment horizontal="center"/>
      <protection/>
    </xf>
    <xf numFmtId="2" fontId="3" fillId="2" borderId="12" xfId="46" applyNumberFormat="1" applyFill="1" applyBorder="1" applyAlignment="1">
      <alignment horizontal="center" vertical="center"/>
      <protection/>
    </xf>
    <xf numFmtId="2" fontId="7" fillId="2" borderId="12" xfId="46" applyNumberFormat="1" applyFont="1" applyFill="1" applyBorder="1" applyAlignment="1">
      <alignment horizontal="center" vertical="center"/>
      <protection/>
    </xf>
    <xf numFmtId="2" fontId="3" fillId="2" borderId="13" xfId="46" applyNumberFormat="1" applyFont="1" applyFill="1" applyBorder="1" applyAlignment="1">
      <alignment horizontal="center" vertical="center"/>
      <protection/>
    </xf>
    <xf numFmtId="2" fontId="3" fillId="2" borderId="12" xfId="46" applyNumberFormat="1" applyFont="1" applyFill="1" applyBorder="1" applyAlignment="1">
      <alignment horizontal="center" vertical="center"/>
      <protection/>
    </xf>
    <xf numFmtId="2" fontId="3" fillId="0" borderId="16" xfId="46" applyNumberFormat="1" applyBorder="1" applyAlignment="1">
      <alignment horizontal="center"/>
      <protection/>
    </xf>
    <xf numFmtId="2" fontId="3" fillId="2" borderId="16" xfId="46" applyNumberFormat="1" applyFill="1" applyBorder="1" applyAlignment="1">
      <alignment horizontal="center"/>
      <protection/>
    </xf>
    <xf numFmtId="164" fontId="3" fillId="36" borderId="16" xfId="46" applyNumberFormat="1" applyFill="1" applyBorder="1" applyAlignment="1">
      <alignment horizontal="center"/>
      <protection/>
    </xf>
    <xf numFmtId="1" fontId="3" fillId="2" borderId="16" xfId="46" applyNumberFormat="1" applyFill="1" applyBorder="1" applyAlignment="1">
      <alignment horizontal="center" vertical="center"/>
      <protection/>
    </xf>
    <xf numFmtId="2" fontId="3" fillId="2" borderId="16" xfId="46" applyNumberFormat="1" applyFill="1" applyBorder="1" applyAlignment="1">
      <alignment horizontal="center" vertical="center"/>
      <protection/>
    </xf>
    <xf numFmtId="2" fontId="3" fillId="0" borderId="16" xfId="46" applyNumberFormat="1" applyBorder="1" applyAlignment="1">
      <alignment horizontal="center" vertical="center"/>
      <protection/>
    </xf>
    <xf numFmtId="1" fontId="3" fillId="0" borderId="16" xfId="46" applyNumberFormat="1" applyBorder="1" applyAlignment="1">
      <alignment horizontal="center" vertical="center"/>
      <protection/>
    </xf>
    <xf numFmtId="2" fontId="3" fillId="0" borderId="0" xfId="46" applyNumberFormat="1" applyFill="1" applyBorder="1" applyAlignment="1">
      <alignment horizontal="center"/>
      <protection/>
    </xf>
    <xf numFmtId="164" fontId="3" fillId="0" borderId="0" xfId="46" applyNumberFormat="1" applyFill="1" applyBorder="1" applyAlignment="1">
      <alignment horizontal="center"/>
      <protection/>
    </xf>
    <xf numFmtId="1" fontId="3" fillId="0" borderId="0" xfId="46" applyNumberFormat="1" applyFill="1" applyBorder="1" applyAlignment="1">
      <alignment horizontal="center" vertical="center"/>
      <protection/>
    </xf>
    <xf numFmtId="2" fontId="3" fillId="0" borderId="0" xfId="46" applyNumberFormat="1" applyFill="1" applyBorder="1" applyAlignment="1">
      <alignment horizontal="center" vertical="center"/>
      <protection/>
    </xf>
    <xf numFmtId="164" fontId="3" fillId="0" borderId="0" xfId="46" applyNumberForma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7"/>
  <sheetViews>
    <sheetView tabSelected="1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2" width="9.140625" style="0" customWidth="1"/>
    <col min="3" max="3" width="6.421875" style="0" customWidth="1"/>
    <col min="4" max="4" width="9.421875" style="0" bestFit="1" customWidth="1"/>
    <col min="5" max="6" width="9.140625" style="0" customWidth="1"/>
    <col min="7" max="8" width="3.140625" style="0" customWidth="1"/>
    <col min="9" max="9" width="2.57421875" style="0" customWidth="1"/>
    <col min="10" max="11" width="2.140625" style="0" customWidth="1"/>
    <col min="12" max="12" width="9.7109375" style="0" bestFit="1" customWidth="1"/>
    <col min="13" max="14" width="9.8515625" style="0" bestFit="1" customWidth="1"/>
    <col min="15" max="15" width="9.7109375" style="0" bestFit="1" customWidth="1"/>
    <col min="16" max="16" width="13.421875" style="0" customWidth="1"/>
    <col min="17" max="17" width="9.8515625" style="0" customWidth="1"/>
    <col min="18" max="18" width="5.421875" style="0" customWidth="1"/>
    <col min="19" max="19" width="6.28125" style="0" customWidth="1"/>
    <col min="20" max="20" width="11.7109375" style="0" bestFit="1" customWidth="1"/>
    <col min="23" max="23" width="13.421875" style="0" customWidth="1"/>
    <col min="27" max="27" width="11.8515625" style="0" customWidth="1"/>
  </cols>
  <sheetData>
    <row r="1" spans="1:26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2" t="s">
        <v>239</v>
      </c>
      <c r="M1" s="23" t="s">
        <v>240</v>
      </c>
      <c r="N1" s="23" t="s">
        <v>241</v>
      </c>
      <c r="O1" s="17" t="s">
        <v>242</v>
      </c>
      <c r="P1" s="18" t="s">
        <v>243</v>
      </c>
      <c r="Q1" s="26" t="s">
        <v>244</v>
      </c>
      <c r="R1" s="27" t="s">
        <v>245</v>
      </c>
      <c r="S1" s="26" t="s">
        <v>246</v>
      </c>
      <c r="T1" s="19" t="s">
        <v>247</v>
      </c>
      <c r="U1" s="20" t="s">
        <v>248</v>
      </c>
      <c r="V1" s="21" t="s">
        <v>249</v>
      </c>
      <c r="W1" s="28" t="s">
        <v>250</v>
      </c>
      <c r="X1" s="29" t="s">
        <v>251</v>
      </c>
      <c r="Y1" s="29" t="s">
        <v>248</v>
      </c>
      <c r="Z1" s="22" t="s">
        <v>252</v>
      </c>
    </row>
    <row r="2" spans="1:26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157</v>
      </c>
      <c r="G2" s="5"/>
      <c r="H2" s="5"/>
      <c r="I2" s="5"/>
      <c r="J2" s="5"/>
      <c r="K2" s="5"/>
      <c r="L2" s="12" t="s">
        <v>253</v>
      </c>
      <c r="M2" s="24" t="s">
        <v>254</v>
      </c>
      <c r="N2" s="24"/>
      <c r="O2" s="13" t="s">
        <v>254</v>
      </c>
      <c r="P2" s="14" t="s">
        <v>255</v>
      </c>
      <c r="Q2" s="26" t="s">
        <v>254</v>
      </c>
      <c r="R2" s="26"/>
      <c r="S2" s="26" t="s">
        <v>7</v>
      </c>
      <c r="T2" s="10" t="s">
        <v>256</v>
      </c>
      <c r="U2" s="10" t="s">
        <v>257</v>
      </c>
      <c r="V2" s="10" t="s">
        <v>258</v>
      </c>
      <c r="W2" s="26" t="s">
        <v>255</v>
      </c>
      <c r="X2" s="26" t="s">
        <v>258</v>
      </c>
      <c r="Y2" s="26" t="s">
        <v>257</v>
      </c>
      <c r="Z2" s="10"/>
    </row>
    <row r="3" spans="1:26" s="44" customFormat="1" ht="15">
      <c r="A3" s="43" t="s">
        <v>52</v>
      </c>
      <c r="B3" s="43">
        <v>0</v>
      </c>
      <c r="C3" s="43" t="s">
        <v>9</v>
      </c>
      <c r="D3" s="43" t="s">
        <v>10</v>
      </c>
      <c r="E3" s="43">
        <v>-247.889</v>
      </c>
      <c r="F3" s="43">
        <v>2</v>
      </c>
      <c r="G3" s="43"/>
      <c r="H3" s="43"/>
      <c r="I3" s="43"/>
      <c r="J3" s="43"/>
      <c r="K3" s="43"/>
      <c r="L3" s="16"/>
      <c r="M3" s="16"/>
      <c r="N3" s="16"/>
      <c r="O3" s="16"/>
      <c r="P3" s="16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7" s="44" customFormat="1" ht="15">
      <c r="A4" s="44" t="s">
        <v>36</v>
      </c>
      <c r="B4" s="44">
        <v>0</v>
      </c>
      <c r="C4" s="44" t="s">
        <v>9</v>
      </c>
      <c r="D4" s="44" t="s">
        <v>10</v>
      </c>
      <c r="E4" s="44">
        <v>-198.045</v>
      </c>
      <c r="F4" s="43">
        <v>2</v>
      </c>
      <c r="L4" s="9">
        <f>E3*(-1)</f>
        <v>247.889</v>
      </c>
      <c r="M4" s="25">
        <v>235</v>
      </c>
      <c r="N4" s="25">
        <v>1.05</v>
      </c>
      <c r="O4" s="9">
        <f>M4/N4</f>
        <v>223.8095238095238</v>
      </c>
      <c r="P4" s="15">
        <f>L4*10/O4</f>
        <v>11.075891489361704</v>
      </c>
      <c r="Q4" s="26">
        <v>210000</v>
      </c>
      <c r="R4" s="26">
        <v>1</v>
      </c>
      <c r="S4" s="26">
        <f>F3</f>
        <v>2</v>
      </c>
      <c r="T4" s="10">
        <f>PI()*SQRT(Q4/O4)</f>
        <v>96.23216099820186</v>
      </c>
      <c r="U4" s="10">
        <f>R4*S4*100/T4</f>
        <v>2.078307271970512</v>
      </c>
      <c r="V4" s="10">
        <f>P4*U4^2</f>
        <v>47.84077503221996</v>
      </c>
      <c r="W4" s="26">
        <v>12.5</v>
      </c>
      <c r="X4" s="26">
        <v>192</v>
      </c>
      <c r="Y4" s="26">
        <v>3.92</v>
      </c>
      <c r="Z4" s="10">
        <f>R4*S4*100/Y4</f>
        <v>51.02040816326531</v>
      </c>
      <c r="AA4" s="45" t="s">
        <v>259</v>
      </c>
    </row>
    <row r="5" spans="1:27" s="44" customFormat="1" ht="15">
      <c r="A5" s="44" t="s">
        <v>61</v>
      </c>
      <c r="B5" s="44">
        <v>0</v>
      </c>
      <c r="C5" s="44" t="s">
        <v>9</v>
      </c>
      <c r="D5" s="44" t="s">
        <v>10</v>
      </c>
      <c r="E5" s="44">
        <v>-184.275</v>
      </c>
      <c r="F5" s="43">
        <v>2</v>
      </c>
      <c r="L5" s="9">
        <f aca="true" t="shared" si="0" ref="L5:L68">E4*(-1)</f>
        <v>198.045</v>
      </c>
      <c r="M5" s="25">
        <v>235</v>
      </c>
      <c r="N5" s="25">
        <v>1.05</v>
      </c>
      <c r="O5" s="9">
        <f aca="true" t="shared" si="1" ref="O5:O68">M5/N5</f>
        <v>223.8095238095238</v>
      </c>
      <c r="P5" s="15">
        <f aca="true" t="shared" si="2" ref="P5:P68">L5*10/O5</f>
        <v>8.84881914893617</v>
      </c>
      <c r="Q5" s="26">
        <v>210000</v>
      </c>
      <c r="R5" s="26">
        <v>1</v>
      </c>
      <c r="S5" s="26">
        <f aca="true" t="shared" si="3" ref="S5:S68">F4</f>
        <v>2</v>
      </c>
      <c r="T5" s="10">
        <f aca="true" t="shared" si="4" ref="T5:T68">PI()*SQRT(Q5/O5)</f>
        <v>96.23216099820186</v>
      </c>
      <c r="U5" s="10">
        <f aca="true" t="shared" si="5" ref="U5:U68">R5*S5*100/T5</f>
        <v>2.078307271970512</v>
      </c>
      <c r="V5" s="10">
        <f aca="true" t="shared" si="6" ref="V5:V68">P5*U5^2</f>
        <v>38.22124536085103</v>
      </c>
      <c r="W5" s="26">
        <v>9.65</v>
      </c>
      <c r="X5" s="26">
        <v>87.9</v>
      </c>
      <c r="Y5" s="26">
        <v>3.02</v>
      </c>
      <c r="Z5" s="10">
        <f aca="true" t="shared" si="7" ref="Z5:Z68">R5*S5*100/Y5</f>
        <v>66.2251655629139</v>
      </c>
      <c r="AA5" s="45" t="s">
        <v>260</v>
      </c>
    </row>
    <row r="6" spans="1:27" s="44" customFormat="1" ht="15">
      <c r="A6" s="44" t="s">
        <v>19</v>
      </c>
      <c r="B6" s="44">
        <v>0</v>
      </c>
      <c r="C6" s="44" t="s">
        <v>9</v>
      </c>
      <c r="D6" s="44" t="s">
        <v>10</v>
      </c>
      <c r="E6" s="44">
        <v>-176.112</v>
      </c>
      <c r="F6" s="43">
        <v>2</v>
      </c>
      <c r="L6" s="9">
        <f t="shared" si="0"/>
        <v>184.275</v>
      </c>
      <c r="M6" s="25">
        <v>235</v>
      </c>
      <c r="N6" s="25">
        <v>1.05</v>
      </c>
      <c r="O6" s="9">
        <f t="shared" si="1"/>
        <v>223.8095238095238</v>
      </c>
      <c r="P6" s="15">
        <f t="shared" si="2"/>
        <v>8.233563829787235</v>
      </c>
      <c r="Q6" s="26">
        <v>210000</v>
      </c>
      <c r="R6" s="26">
        <v>1</v>
      </c>
      <c r="S6" s="26">
        <f t="shared" si="3"/>
        <v>2</v>
      </c>
      <c r="T6" s="10">
        <f t="shared" si="4"/>
        <v>96.23216099820186</v>
      </c>
      <c r="U6" s="10">
        <f t="shared" si="5"/>
        <v>2.078307271970512</v>
      </c>
      <c r="V6" s="10">
        <f t="shared" si="6"/>
        <v>35.56373545846057</v>
      </c>
      <c r="W6" s="26">
        <v>8.2</v>
      </c>
      <c r="X6" s="26">
        <v>54</v>
      </c>
      <c r="Y6" s="26">
        <v>2.57</v>
      </c>
      <c r="Z6" s="10">
        <f t="shared" si="7"/>
        <v>77.82101167315176</v>
      </c>
      <c r="AA6" s="45" t="s">
        <v>261</v>
      </c>
    </row>
    <row r="7" spans="1:27" s="44" customFormat="1" ht="15">
      <c r="A7" s="44" t="s">
        <v>71</v>
      </c>
      <c r="B7" s="44">
        <v>0</v>
      </c>
      <c r="C7" s="44" t="s">
        <v>9</v>
      </c>
      <c r="D7" s="44" t="s">
        <v>10</v>
      </c>
      <c r="E7" s="44">
        <v>-164.17</v>
      </c>
      <c r="F7" s="43">
        <v>2</v>
      </c>
      <c r="L7" s="9">
        <f t="shared" si="0"/>
        <v>176.112</v>
      </c>
      <c r="M7" s="25">
        <v>235</v>
      </c>
      <c r="N7" s="25">
        <v>1.05</v>
      </c>
      <c r="O7" s="9">
        <f t="shared" si="1"/>
        <v>223.8095238095238</v>
      </c>
      <c r="P7" s="15">
        <f t="shared" si="2"/>
        <v>7.868834042553192</v>
      </c>
      <c r="Q7" s="26">
        <v>210000</v>
      </c>
      <c r="R7" s="26">
        <v>1</v>
      </c>
      <c r="S7" s="26">
        <f t="shared" si="3"/>
        <v>2</v>
      </c>
      <c r="T7" s="10">
        <f t="shared" si="4"/>
        <v>96.23216099820186</v>
      </c>
      <c r="U7" s="10">
        <f t="shared" si="5"/>
        <v>2.078307271970512</v>
      </c>
      <c r="V7" s="10">
        <f t="shared" si="6"/>
        <v>33.988335797370276</v>
      </c>
      <c r="W7" s="26">
        <v>8.2</v>
      </c>
      <c r="X7" s="26">
        <v>54</v>
      </c>
      <c r="Y7" s="26">
        <v>2.57</v>
      </c>
      <c r="Z7" s="10">
        <f t="shared" si="7"/>
        <v>77.82101167315176</v>
      </c>
      <c r="AA7" s="45" t="s">
        <v>261</v>
      </c>
    </row>
    <row r="8" spans="1:27" s="44" customFormat="1" ht="15">
      <c r="A8" s="44" t="s">
        <v>81</v>
      </c>
      <c r="B8" s="44">
        <v>0</v>
      </c>
      <c r="C8" s="44" t="s">
        <v>9</v>
      </c>
      <c r="D8" s="44" t="s">
        <v>10</v>
      </c>
      <c r="E8" s="44">
        <v>-162.507</v>
      </c>
      <c r="F8" s="43">
        <v>2</v>
      </c>
      <c r="L8" s="9">
        <f t="shared" si="0"/>
        <v>164.17</v>
      </c>
      <c r="M8" s="25">
        <v>235</v>
      </c>
      <c r="N8" s="25">
        <v>1.05</v>
      </c>
      <c r="O8" s="9">
        <f t="shared" si="1"/>
        <v>223.8095238095238</v>
      </c>
      <c r="P8" s="15">
        <f t="shared" si="2"/>
        <v>7.335255319148936</v>
      </c>
      <c r="Q8" s="26">
        <v>210000</v>
      </c>
      <c r="R8" s="26">
        <v>1</v>
      </c>
      <c r="S8" s="26">
        <f t="shared" si="3"/>
        <v>2</v>
      </c>
      <c r="T8" s="10">
        <f t="shared" si="4"/>
        <v>96.23216099820186</v>
      </c>
      <c r="U8" s="10">
        <f t="shared" si="5"/>
        <v>2.078307271970512</v>
      </c>
      <c r="V8" s="10">
        <f t="shared" si="6"/>
        <v>31.683616606785897</v>
      </c>
      <c r="W8" s="26">
        <v>7.33</v>
      </c>
      <c r="X8" s="26">
        <v>48.8</v>
      </c>
      <c r="Y8" s="26">
        <v>2.58</v>
      </c>
      <c r="Z8" s="10">
        <f t="shared" si="7"/>
        <v>77.51937984496124</v>
      </c>
      <c r="AA8" s="45" t="s">
        <v>262</v>
      </c>
    </row>
    <row r="9" spans="1:27" s="44" customFormat="1" ht="15">
      <c r="A9" s="44" t="s">
        <v>89</v>
      </c>
      <c r="B9" s="44">
        <v>0</v>
      </c>
      <c r="C9" s="44" t="s">
        <v>9</v>
      </c>
      <c r="D9" s="44" t="s">
        <v>10</v>
      </c>
      <c r="E9" s="44">
        <v>-137.558</v>
      </c>
      <c r="F9" s="43">
        <v>2</v>
      </c>
      <c r="L9" s="9">
        <f t="shared" si="0"/>
        <v>162.507</v>
      </c>
      <c r="M9" s="25">
        <v>235</v>
      </c>
      <c r="N9" s="25">
        <v>1.05</v>
      </c>
      <c r="O9" s="9">
        <f t="shared" si="1"/>
        <v>223.8095238095238</v>
      </c>
      <c r="P9" s="15">
        <f t="shared" si="2"/>
        <v>7.260951063829788</v>
      </c>
      <c r="Q9" s="26">
        <v>210000</v>
      </c>
      <c r="R9" s="26">
        <v>1</v>
      </c>
      <c r="S9" s="26">
        <f t="shared" si="3"/>
        <v>2</v>
      </c>
      <c r="T9" s="10">
        <f t="shared" si="4"/>
        <v>96.23216099820186</v>
      </c>
      <c r="U9" s="10">
        <f t="shared" si="5"/>
        <v>2.078307271970512</v>
      </c>
      <c r="V9" s="10">
        <f t="shared" si="6"/>
        <v>31.362669695553127</v>
      </c>
      <c r="W9" s="26">
        <v>7.3</v>
      </c>
      <c r="X9" s="26">
        <v>49</v>
      </c>
      <c r="Y9" s="26">
        <v>2.58</v>
      </c>
      <c r="Z9" s="10">
        <f t="shared" si="7"/>
        <v>77.51937984496124</v>
      </c>
      <c r="AA9" s="45" t="s">
        <v>262</v>
      </c>
    </row>
    <row r="10" spans="1:27" s="44" customFormat="1" ht="15">
      <c r="A10" s="44" t="s">
        <v>104</v>
      </c>
      <c r="B10" s="44">
        <v>0</v>
      </c>
      <c r="C10" s="44" t="s">
        <v>9</v>
      </c>
      <c r="D10" s="44" t="s">
        <v>10</v>
      </c>
      <c r="E10" s="44">
        <v>-130.635</v>
      </c>
      <c r="F10" s="43">
        <v>2</v>
      </c>
      <c r="L10" s="9">
        <f t="shared" si="0"/>
        <v>137.558</v>
      </c>
      <c r="M10" s="25">
        <v>235</v>
      </c>
      <c r="N10" s="25">
        <v>1.05</v>
      </c>
      <c r="O10" s="9">
        <f t="shared" si="1"/>
        <v>223.8095238095238</v>
      </c>
      <c r="P10" s="15">
        <f t="shared" si="2"/>
        <v>6.1462085106382975</v>
      </c>
      <c r="Q10" s="26">
        <v>210000</v>
      </c>
      <c r="R10" s="26">
        <v>1</v>
      </c>
      <c r="S10" s="26">
        <f t="shared" si="3"/>
        <v>2</v>
      </c>
      <c r="T10" s="10">
        <f t="shared" si="4"/>
        <v>96.23216099820186</v>
      </c>
      <c r="U10" s="10">
        <f t="shared" si="5"/>
        <v>2.078307271970512</v>
      </c>
      <c r="V10" s="10">
        <f t="shared" si="6"/>
        <v>26.547694056138482</v>
      </c>
      <c r="W10" s="26">
        <v>6.67</v>
      </c>
      <c r="X10" s="26">
        <v>44.7</v>
      </c>
      <c r="Y10" s="26">
        <v>2.59</v>
      </c>
      <c r="Z10" s="10">
        <f t="shared" si="7"/>
        <v>77.22007722007723</v>
      </c>
      <c r="AA10" s="45" t="s">
        <v>263</v>
      </c>
    </row>
    <row r="11" spans="1:27" s="44" customFormat="1" ht="15">
      <c r="A11" s="44" t="s">
        <v>170</v>
      </c>
      <c r="B11" s="44">
        <v>0</v>
      </c>
      <c r="C11" s="44" t="s">
        <v>9</v>
      </c>
      <c r="D11" s="44" t="s">
        <v>10</v>
      </c>
      <c r="E11" s="44">
        <v>-124.274</v>
      </c>
      <c r="F11" s="43">
        <v>2.8284</v>
      </c>
      <c r="L11" s="9">
        <f t="shared" si="0"/>
        <v>130.635</v>
      </c>
      <c r="M11" s="25">
        <v>235</v>
      </c>
      <c r="N11" s="25">
        <v>1.05</v>
      </c>
      <c r="O11" s="9">
        <f t="shared" si="1"/>
        <v>223.8095238095238</v>
      </c>
      <c r="P11" s="15">
        <f t="shared" si="2"/>
        <v>5.836882978723404</v>
      </c>
      <c r="Q11" s="26">
        <v>210000</v>
      </c>
      <c r="R11" s="26">
        <v>1</v>
      </c>
      <c r="S11" s="26">
        <f t="shared" si="3"/>
        <v>2</v>
      </c>
      <c r="T11" s="10">
        <f t="shared" si="4"/>
        <v>96.23216099820186</v>
      </c>
      <c r="U11" s="10">
        <f t="shared" si="5"/>
        <v>2.078307271970512</v>
      </c>
      <c r="V11" s="10">
        <f t="shared" si="6"/>
        <v>25.211605381174852</v>
      </c>
      <c r="W11" s="26">
        <v>6</v>
      </c>
      <c r="X11" s="26">
        <v>40.6</v>
      </c>
      <c r="Y11" s="26">
        <v>2.6</v>
      </c>
      <c r="Z11" s="10">
        <f t="shared" si="7"/>
        <v>76.92307692307692</v>
      </c>
      <c r="AA11" s="45" t="s">
        <v>264</v>
      </c>
    </row>
    <row r="12" spans="1:27" s="44" customFormat="1" ht="15">
      <c r="A12" s="44" t="s">
        <v>179</v>
      </c>
      <c r="B12" s="44">
        <v>0</v>
      </c>
      <c r="C12" s="44" t="s">
        <v>9</v>
      </c>
      <c r="D12" s="44" t="s">
        <v>10</v>
      </c>
      <c r="E12" s="44">
        <v>-116.737</v>
      </c>
      <c r="F12" s="43">
        <v>2.8284</v>
      </c>
      <c r="L12" s="9">
        <f t="shared" si="0"/>
        <v>124.274</v>
      </c>
      <c r="M12" s="25">
        <v>235</v>
      </c>
      <c r="N12" s="25">
        <v>1.05</v>
      </c>
      <c r="O12" s="9">
        <f t="shared" si="1"/>
        <v>223.8095238095238</v>
      </c>
      <c r="P12" s="15">
        <f t="shared" si="2"/>
        <v>5.552668085106383</v>
      </c>
      <c r="Q12" s="26">
        <v>210000</v>
      </c>
      <c r="R12" s="26">
        <v>1</v>
      </c>
      <c r="S12" s="26">
        <f t="shared" si="3"/>
        <v>2.8284</v>
      </c>
      <c r="T12" s="10">
        <f t="shared" si="4"/>
        <v>96.23216099820186</v>
      </c>
      <c r="U12" s="10">
        <f t="shared" si="5"/>
        <v>2.9391421440206975</v>
      </c>
      <c r="V12" s="10">
        <f t="shared" si="6"/>
        <v>47.96703721636251</v>
      </c>
      <c r="W12" s="26">
        <v>7.05</v>
      </c>
      <c r="X12" s="26">
        <v>65.7</v>
      </c>
      <c r="Y12" s="26">
        <v>3.05</v>
      </c>
      <c r="Z12" s="10">
        <f t="shared" si="7"/>
        <v>92.73442622950819</v>
      </c>
      <c r="AA12" s="45" t="s">
        <v>265</v>
      </c>
    </row>
    <row r="13" spans="1:27" s="44" customFormat="1" ht="15">
      <c r="A13" s="44" t="s">
        <v>127</v>
      </c>
      <c r="B13" s="44">
        <v>0</v>
      </c>
      <c r="C13" s="44" t="s">
        <v>9</v>
      </c>
      <c r="D13" s="44" t="s">
        <v>10</v>
      </c>
      <c r="E13" s="44">
        <v>-111.579</v>
      </c>
      <c r="F13" s="43">
        <v>2</v>
      </c>
      <c r="L13" s="9">
        <f t="shared" si="0"/>
        <v>116.737</v>
      </c>
      <c r="M13" s="25">
        <v>235</v>
      </c>
      <c r="N13" s="25">
        <v>1.05</v>
      </c>
      <c r="O13" s="9">
        <f t="shared" si="1"/>
        <v>223.8095238095238</v>
      </c>
      <c r="P13" s="15">
        <f t="shared" si="2"/>
        <v>5.215908510638298</v>
      </c>
      <c r="Q13" s="26">
        <v>210000</v>
      </c>
      <c r="R13" s="26">
        <v>1</v>
      </c>
      <c r="S13" s="26">
        <f t="shared" si="3"/>
        <v>2.8284</v>
      </c>
      <c r="T13" s="10">
        <f t="shared" si="4"/>
        <v>96.23216099820186</v>
      </c>
      <c r="U13" s="10">
        <f t="shared" si="5"/>
        <v>2.9391421440206975</v>
      </c>
      <c r="V13" s="10">
        <f t="shared" si="6"/>
        <v>45.05792059100464</v>
      </c>
      <c r="W13" s="26">
        <v>7.05</v>
      </c>
      <c r="X13" s="26">
        <v>65.7</v>
      </c>
      <c r="Y13" s="26">
        <v>3.05</v>
      </c>
      <c r="Z13" s="10">
        <f t="shared" si="7"/>
        <v>92.73442622950819</v>
      </c>
      <c r="AA13" s="45" t="s">
        <v>265</v>
      </c>
    </row>
    <row r="14" spans="1:27" s="44" customFormat="1" ht="15">
      <c r="A14" s="44" t="s">
        <v>193</v>
      </c>
      <c r="B14" s="44">
        <v>0</v>
      </c>
      <c r="C14" s="44" t="s">
        <v>9</v>
      </c>
      <c r="D14" s="44" t="s">
        <v>10</v>
      </c>
      <c r="E14" s="44">
        <v>-109.688</v>
      </c>
      <c r="F14" s="43">
        <v>2.8284</v>
      </c>
      <c r="L14" s="9">
        <f t="shared" si="0"/>
        <v>111.579</v>
      </c>
      <c r="M14" s="25">
        <v>235</v>
      </c>
      <c r="N14" s="25">
        <v>1.05</v>
      </c>
      <c r="O14" s="9">
        <f t="shared" si="1"/>
        <v>223.8095238095238</v>
      </c>
      <c r="P14" s="15">
        <f t="shared" si="2"/>
        <v>4.985444680851064</v>
      </c>
      <c r="Q14" s="26">
        <v>210000</v>
      </c>
      <c r="R14" s="26">
        <v>1</v>
      </c>
      <c r="S14" s="26">
        <f t="shared" si="3"/>
        <v>2</v>
      </c>
      <c r="T14" s="10">
        <f t="shared" si="4"/>
        <v>96.23216099820186</v>
      </c>
      <c r="U14" s="10">
        <f t="shared" si="5"/>
        <v>2.078307271970512</v>
      </c>
      <c r="V14" s="10">
        <f t="shared" si="6"/>
        <v>21.533935904054115</v>
      </c>
      <c r="W14" s="26">
        <v>6</v>
      </c>
      <c r="X14" s="26">
        <v>40.6</v>
      </c>
      <c r="Y14" s="26">
        <v>2.6</v>
      </c>
      <c r="Z14" s="10">
        <f t="shared" si="7"/>
        <v>76.92307692307692</v>
      </c>
      <c r="AA14" s="45" t="s">
        <v>264</v>
      </c>
    </row>
    <row r="15" spans="1:27" s="44" customFormat="1" ht="15">
      <c r="A15" s="44" t="s">
        <v>45</v>
      </c>
      <c r="B15" s="44">
        <v>0</v>
      </c>
      <c r="C15" s="44" t="s">
        <v>9</v>
      </c>
      <c r="D15" s="44" t="s">
        <v>10</v>
      </c>
      <c r="E15" s="44">
        <v>-106.954</v>
      </c>
      <c r="F15" s="43">
        <v>2</v>
      </c>
      <c r="L15" s="9">
        <f t="shared" si="0"/>
        <v>109.688</v>
      </c>
      <c r="M15" s="25">
        <v>235</v>
      </c>
      <c r="N15" s="25">
        <v>1.05</v>
      </c>
      <c r="O15" s="9">
        <f t="shared" si="1"/>
        <v>223.8095238095238</v>
      </c>
      <c r="P15" s="15">
        <f t="shared" si="2"/>
        <v>4.9009531914893625</v>
      </c>
      <c r="Q15" s="26">
        <v>210000</v>
      </c>
      <c r="R15" s="26">
        <v>1</v>
      </c>
      <c r="S15" s="26">
        <f t="shared" si="3"/>
        <v>2.8284</v>
      </c>
      <c r="T15" s="10">
        <f t="shared" si="4"/>
        <v>96.23216099820186</v>
      </c>
      <c r="U15" s="10">
        <f t="shared" si="5"/>
        <v>2.9391421440206975</v>
      </c>
      <c r="V15" s="10">
        <f t="shared" si="6"/>
        <v>42.337161258093985</v>
      </c>
      <c r="W15" s="26">
        <v>10.7</v>
      </c>
      <c r="X15" s="26">
        <v>96.3</v>
      </c>
      <c r="Y15" s="26">
        <v>3</v>
      </c>
      <c r="Z15" s="10">
        <f t="shared" si="7"/>
        <v>94.27999999999999</v>
      </c>
      <c r="AA15" s="45" t="s">
        <v>266</v>
      </c>
    </row>
    <row r="16" spans="1:27" s="44" customFormat="1" ht="15">
      <c r="A16" s="44" t="s">
        <v>206</v>
      </c>
      <c r="B16" s="44">
        <v>0</v>
      </c>
      <c r="C16" s="44" t="s">
        <v>9</v>
      </c>
      <c r="D16" s="44" t="s">
        <v>10</v>
      </c>
      <c r="E16" s="44">
        <v>-102.694</v>
      </c>
      <c r="F16" s="43">
        <v>2.8284</v>
      </c>
      <c r="L16" s="9">
        <f t="shared" si="0"/>
        <v>106.954</v>
      </c>
      <c r="M16" s="25">
        <v>235</v>
      </c>
      <c r="N16" s="25">
        <v>1.05</v>
      </c>
      <c r="O16" s="9">
        <f t="shared" si="1"/>
        <v>223.8095238095238</v>
      </c>
      <c r="P16" s="15">
        <f t="shared" si="2"/>
        <v>4.778795744680851</v>
      </c>
      <c r="Q16" s="26">
        <v>210000</v>
      </c>
      <c r="R16" s="26">
        <v>1</v>
      </c>
      <c r="S16" s="26">
        <f t="shared" si="3"/>
        <v>2</v>
      </c>
      <c r="T16" s="10">
        <f t="shared" si="4"/>
        <v>96.23216099820186</v>
      </c>
      <c r="U16" s="10">
        <f t="shared" si="5"/>
        <v>2.078307271970512</v>
      </c>
      <c r="V16" s="10">
        <f t="shared" si="6"/>
        <v>20.641344524347804</v>
      </c>
      <c r="W16" s="26">
        <v>6</v>
      </c>
      <c r="X16" s="26">
        <v>40.6</v>
      </c>
      <c r="Y16" s="26">
        <v>2.6</v>
      </c>
      <c r="Z16" s="10">
        <f t="shared" si="7"/>
        <v>76.92307692307692</v>
      </c>
      <c r="AA16" s="45" t="s">
        <v>264</v>
      </c>
    </row>
    <row r="17" spans="1:27" s="44" customFormat="1" ht="15">
      <c r="A17" s="44" t="s">
        <v>180</v>
      </c>
      <c r="B17" s="44">
        <v>0</v>
      </c>
      <c r="C17" s="44" t="s">
        <v>9</v>
      </c>
      <c r="D17" s="44" t="s">
        <v>10</v>
      </c>
      <c r="E17" s="44">
        <v>-98.519</v>
      </c>
      <c r="F17" s="43">
        <v>2.8284</v>
      </c>
      <c r="L17" s="9">
        <f t="shared" si="0"/>
        <v>102.694</v>
      </c>
      <c r="M17" s="25">
        <v>235</v>
      </c>
      <c r="N17" s="25">
        <v>1.05</v>
      </c>
      <c r="O17" s="9">
        <f t="shared" si="1"/>
        <v>223.8095238095238</v>
      </c>
      <c r="P17" s="15">
        <f t="shared" si="2"/>
        <v>4.588455319148936</v>
      </c>
      <c r="Q17" s="26">
        <v>210000</v>
      </c>
      <c r="R17" s="26">
        <v>1</v>
      </c>
      <c r="S17" s="26">
        <f t="shared" si="3"/>
        <v>2.8284</v>
      </c>
      <c r="T17" s="10">
        <f t="shared" si="4"/>
        <v>96.23216099820186</v>
      </c>
      <c r="U17" s="10">
        <f t="shared" si="5"/>
        <v>2.9391421440206975</v>
      </c>
      <c r="V17" s="10">
        <f t="shared" si="6"/>
        <v>39.63763071838947</v>
      </c>
      <c r="W17" s="26">
        <v>10.7</v>
      </c>
      <c r="X17" s="26">
        <v>96.3</v>
      </c>
      <c r="Y17" s="26">
        <v>3</v>
      </c>
      <c r="Z17" s="10">
        <f t="shared" si="7"/>
        <v>94.27999999999999</v>
      </c>
      <c r="AA17" s="45" t="s">
        <v>266</v>
      </c>
    </row>
    <row r="18" spans="1:27" s="44" customFormat="1" ht="15">
      <c r="A18" s="44" t="s">
        <v>164</v>
      </c>
      <c r="B18" s="44">
        <v>0</v>
      </c>
      <c r="C18" s="44" t="s">
        <v>9</v>
      </c>
      <c r="D18" s="44" t="s">
        <v>10</v>
      </c>
      <c r="E18" s="44">
        <v>-97.939</v>
      </c>
      <c r="F18" s="43">
        <v>2.8284</v>
      </c>
      <c r="L18" s="9">
        <f t="shared" si="0"/>
        <v>98.519</v>
      </c>
      <c r="M18" s="25">
        <v>235</v>
      </c>
      <c r="N18" s="25">
        <v>1.05</v>
      </c>
      <c r="O18" s="9">
        <f t="shared" si="1"/>
        <v>223.8095238095238</v>
      </c>
      <c r="P18" s="15">
        <f t="shared" si="2"/>
        <v>4.401912765957447</v>
      </c>
      <c r="Q18" s="26">
        <v>210000</v>
      </c>
      <c r="R18" s="26">
        <v>1</v>
      </c>
      <c r="S18" s="26">
        <f t="shared" si="3"/>
        <v>2.8284</v>
      </c>
      <c r="T18" s="10">
        <f t="shared" si="4"/>
        <v>96.23216099820186</v>
      </c>
      <c r="U18" s="10">
        <f t="shared" si="5"/>
        <v>2.9391421440206975</v>
      </c>
      <c r="V18" s="10">
        <f t="shared" si="6"/>
        <v>38.02617232501423</v>
      </c>
      <c r="W18" s="26">
        <v>10.7</v>
      </c>
      <c r="X18" s="26">
        <v>96.3</v>
      </c>
      <c r="Y18" s="26">
        <v>3</v>
      </c>
      <c r="Z18" s="10">
        <f t="shared" si="7"/>
        <v>94.27999999999999</v>
      </c>
      <c r="AA18" s="45" t="s">
        <v>266</v>
      </c>
    </row>
    <row r="19" spans="1:27" s="44" customFormat="1" ht="15">
      <c r="A19" s="44" t="s">
        <v>201</v>
      </c>
      <c r="B19" s="44">
        <v>0</v>
      </c>
      <c r="C19" s="44" t="s">
        <v>9</v>
      </c>
      <c r="D19" s="44" t="s">
        <v>10</v>
      </c>
      <c r="E19" s="44">
        <v>-92.818</v>
      </c>
      <c r="F19" s="43">
        <v>2.8284</v>
      </c>
      <c r="L19" s="9">
        <f t="shared" si="0"/>
        <v>97.939</v>
      </c>
      <c r="M19" s="25">
        <v>235</v>
      </c>
      <c r="N19" s="25">
        <v>1.05</v>
      </c>
      <c r="O19" s="9">
        <f t="shared" si="1"/>
        <v>223.8095238095238</v>
      </c>
      <c r="P19" s="15">
        <f t="shared" si="2"/>
        <v>4.375997872340426</v>
      </c>
      <c r="Q19" s="26">
        <v>210000</v>
      </c>
      <c r="R19" s="26">
        <v>1</v>
      </c>
      <c r="S19" s="26">
        <f t="shared" si="3"/>
        <v>2.8284</v>
      </c>
      <c r="T19" s="10">
        <f t="shared" si="4"/>
        <v>96.23216099820186</v>
      </c>
      <c r="U19" s="10">
        <f t="shared" si="5"/>
        <v>2.9391421440206975</v>
      </c>
      <c r="V19" s="10">
        <f t="shared" si="6"/>
        <v>37.80230505120402</v>
      </c>
      <c r="W19" s="26">
        <v>10.7</v>
      </c>
      <c r="X19" s="26">
        <v>96.3</v>
      </c>
      <c r="Y19" s="26">
        <v>3</v>
      </c>
      <c r="Z19" s="10">
        <f t="shared" si="7"/>
        <v>94.27999999999999</v>
      </c>
      <c r="AA19" s="45" t="s">
        <v>266</v>
      </c>
    </row>
    <row r="20" spans="1:27" s="44" customFormat="1" ht="15">
      <c r="A20" s="44" t="s">
        <v>122</v>
      </c>
      <c r="B20" s="44">
        <v>0</v>
      </c>
      <c r="C20" s="44" t="s">
        <v>9</v>
      </c>
      <c r="D20" s="44" t="s">
        <v>10</v>
      </c>
      <c r="E20" s="44">
        <v>-89.566</v>
      </c>
      <c r="F20" s="43">
        <v>2</v>
      </c>
      <c r="L20" s="9">
        <f t="shared" si="0"/>
        <v>92.818</v>
      </c>
      <c r="M20" s="25">
        <v>235</v>
      </c>
      <c r="N20" s="25">
        <v>1.05</v>
      </c>
      <c r="O20" s="9">
        <f t="shared" si="1"/>
        <v>223.8095238095238</v>
      </c>
      <c r="P20" s="15">
        <f t="shared" si="2"/>
        <v>4.147187234042553</v>
      </c>
      <c r="Q20" s="26">
        <v>210000</v>
      </c>
      <c r="R20" s="26">
        <v>1</v>
      </c>
      <c r="S20" s="26">
        <f t="shared" si="3"/>
        <v>2.8284</v>
      </c>
      <c r="T20" s="10">
        <f t="shared" si="4"/>
        <v>96.23216099820186</v>
      </c>
      <c r="U20" s="10">
        <f t="shared" si="5"/>
        <v>2.9391421440206975</v>
      </c>
      <c r="V20" s="10">
        <f t="shared" si="6"/>
        <v>35.82571141468316</v>
      </c>
      <c r="W20" s="26">
        <v>10.7</v>
      </c>
      <c r="X20" s="26">
        <v>96.3</v>
      </c>
      <c r="Y20" s="26">
        <v>3</v>
      </c>
      <c r="Z20" s="10">
        <f t="shared" si="7"/>
        <v>94.27999999999999</v>
      </c>
      <c r="AA20" s="45" t="s">
        <v>266</v>
      </c>
    </row>
    <row r="21" spans="1:27" s="44" customFormat="1" ht="15">
      <c r="A21" s="44" t="s">
        <v>20</v>
      </c>
      <c r="B21" s="44">
        <v>0</v>
      </c>
      <c r="C21" s="44" t="s">
        <v>9</v>
      </c>
      <c r="D21" s="44" t="s">
        <v>10</v>
      </c>
      <c r="E21" s="44">
        <v>-88.926</v>
      </c>
      <c r="F21" s="43">
        <v>2</v>
      </c>
      <c r="L21" s="9">
        <f t="shared" si="0"/>
        <v>89.566</v>
      </c>
      <c r="M21" s="25">
        <v>235</v>
      </c>
      <c r="N21" s="25">
        <v>1.05</v>
      </c>
      <c r="O21" s="9">
        <f t="shared" si="1"/>
        <v>223.8095238095238</v>
      </c>
      <c r="P21" s="15">
        <f t="shared" si="2"/>
        <v>4.0018851063829795</v>
      </c>
      <c r="Q21" s="26">
        <v>210000</v>
      </c>
      <c r="R21" s="26">
        <v>1</v>
      </c>
      <c r="S21" s="26">
        <f t="shared" si="3"/>
        <v>2</v>
      </c>
      <c r="T21" s="10">
        <f t="shared" si="4"/>
        <v>96.23216099820186</v>
      </c>
      <c r="U21" s="10">
        <f t="shared" si="5"/>
        <v>2.078307271970512</v>
      </c>
      <c r="V21" s="10">
        <f t="shared" si="6"/>
        <v>17.28558692211358</v>
      </c>
      <c r="W21" s="26">
        <v>6</v>
      </c>
      <c r="X21" s="26">
        <v>40.6</v>
      </c>
      <c r="Y21" s="26">
        <v>2.6</v>
      </c>
      <c r="Z21" s="10">
        <f t="shared" si="7"/>
        <v>76.92307692307692</v>
      </c>
      <c r="AA21" s="45" t="s">
        <v>264</v>
      </c>
    </row>
    <row r="22" spans="1:27" s="44" customFormat="1" ht="15">
      <c r="A22" s="44" t="s">
        <v>185</v>
      </c>
      <c r="B22" s="44">
        <v>0</v>
      </c>
      <c r="C22" s="44" t="s">
        <v>9</v>
      </c>
      <c r="D22" s="44" t="s">
        <v>10</v>
      </c>
      <c r="E22" s="44">
        <v>-88.836</v>
      </c>
      <c r="F22" s="43">
        <v>2.8284</v>
      </c>
      <c r="L22" s="9">
        <f t="shared" si="0"/>
        <v>88.926</v>
      </c>
      <c r="M22" s="25">
        <v>235</v>
      </c>
      <c r="N22" s="25">
        <v>1.05</v>
      </c>
      <c r="O22" s="9">
        <f t="shared" si="1"/>
        <v>223.8095238095238</v>
      </c>
      <c r="P22" s="15">
        <f t="shared" si="2"/>
        <v>3.9732893617021277</v>
      </c>
      <c r="Q22" s="26">
        <v>210000</v>
      </c>
      <c r="R22" s="26">
        <v>1</v>
      </c>
      <c r="S22" s="26">
        <f t="shared" si="3"/>
        <v>2</v>
      </c>
      <c r="T22" s="10">
        <f t="shared" si="4"/>
        <v>96.23216099820186</v>
      </c>
      <c r="U22" s="10">
        <f t="shared" si="5"/>
        <v>2.078307271970512</v>
      </c>
      <c r="V22" s="10">
        <f t="shared" si="6"/>
        <v>17.1620715744353</v>
      </c>
      <c r="W22" s="26">
        <v>6</v>
      </c>
      <c r="X22" s="26">
        <v>40.6</v>
      </c>
      <c r="Y22" s="26">
        <v>2.6</v>
      </c>
      <c r="Z22" s="10">
        <f t="shared" si="7"/>
        <v>76.92307692307692</v>
      </c>
      <c r="AA22" s="45" t="s">
        <v>264</v>
      </c>
    </row>
    <row r="23" spans="1:27" s="44" customFormat="1" ht="15">
      <c r="A23" s="44" t="s">
        <v>116</v>
      </c>
      <c r="B23" s="44">
        <v>0</v>
      </c>
      <c r="C23" s="44" t="s">
        <v>9</v>
      </c>
      <c r="D23" s="44" t="s">
        <v>10</v>
      </c>
      <c r="E23" s="44">
        <v>-83.202</v>
      </c>
      <c r="F23" s="43">
        <v>2</v>
      </c>
      <c r="L23" s="9">
        <f t="shared" si="0"/>
        <v>88.836</v>
      </c>
      <c r="M23" s="25">
        <v>235</v>
      </c>
      <c r="N23" s="25">
        <v>1.05</v>
      </c>
      <c r="O23" s="9">
        <f t="shared" si="1"/>
        <v>223.8095238095238</v>
      </c>
      <c r="P23" s="15">
        <f t="shared" si="2"/>
        <v>3.9692680851063833</v>
      </c>
      <c r="Q23" s="26">
        <v>210000</v>
      </c>
      <c r="R23" s="26">
        <v>1</v>
      </c>
      <c r="S23" s="26">
        <f t="shared" si="3"/>
        <v>2.8284</v>
      </c>
      <c r="T23" s="10">
        <f t="shared" si="4"/>
        <v>96.23216099820186</v>
      </c>
      <c r="U23" s="10">
        <f t="shared" si="5"/>
        <v>2.9391421440206975</v>
      </c>
      <c r="V23" s="10">
        <f t="shared" si="6"/>
        <v>34.288746786558576</v>
      </c>
      <c r="W23" s="26">
        <v>10.7</v>
      </c>
      <c r="X23" s="26">
        <v>96.3</v>
      </c>
      <c r="Y23" s="26">
        <v>3</v>
      </c>
      <c r="Z23" s="10">
        <f t="shared" si="7"/>
        <v>94.27999999999999</v>
      </c>
      <c r="AA23" s="45" t="s">
        <v>266</v>
      </c>
    </row>
    <row r="24" spans="1:27" s="44" customFormat="1" ht="15">
      <c r="A24" s="44" t="s">
        <v>226</v>
      </c>
      <c r="B24" s="44">
        <v>0</v>
      </c>
      <c r="C24" s="44" t="s">
        <v>9</v>
      </c>
      <c r="D24" s="44" t="s">
        <v>10</v>
      </c>
      <c r="E24" s="44">
        <v>-80.325</v>
      </c>
      <c r="F24" s="43">
        <v>2.8284</v>
      </c>
      <c r="L24" s="9">
        <f t="shared" si="0"/>
        <v>83.202</v>
      </c>
      <c r="M24" s="25">
        <v>235</v>
      </c>
      <c r="N24" s="25">
        <v>1.05</v>
      </c>
      <c r="O24" s="9">
        <f t="shared" si="1"/>
        <v>223.8095238095238</v>
      </c>
      <c r="P24" s="15">
        <f t="shared" si="2"/>
        <v>3.717536170212766</v>
      </c>
      <c r="Q24" s="26">
        <v>210000</v>
      </c>
      <c r="R24" s="26">
        <v>1</v>
      </c>
      <c r="S24" s="26">
        <f t="shared" si="3"/>
        <v>2</v>
      </c>
      <c r="T24" s="10">
        <f t="shared" si="4"/>
        <v>96.23216099820186</v>
      </c>
      <c r="U24" s="10">
        <f t="shared" si="5"/>
        <v>2.078307271970512</v>
      </c>
      <c r="V24" s="10">
        <f t="shared" si="6"/>
        <v>16.057381183637695</v>
      </c>
      <c r="W24" s="26">
        <v>6</v>
      </c>
      <c r="X24" s="26">
        <v>40.6</v>
      </c>
      <c r="Y24" s="26">
        <v>2.6</v>
      </c>
      <c r="Z24" s="10">
        <f t="shared" si="7"/>
        <v>76.92307692307692</v>
      </c>
      <c r="AA24" s="45" t="s">
        <v>264</v>
      </c>
    </row>
    <row r="25" spans="1:27" s="44" customFormat="1" ht="15">
      <c r="A25" s="44" t="s">
        <v>160</v>
      </c>
      <c r="B25" s="44">
        <v>0</v>
      </c>
      <c r="C25" s="44" t="s">
        <v>9</v>
      </c>
      <c r="D25" s="44" t="s">
        <v>10</v>
      </c>
      <c r="E25" s="44">
        <v>-78.689</v>
      </c>
      <c r="F25" s="43">
        <v>2.8284</v>
      </c>
      <c r="L25" s="9">
        <f t="shared" si="0"/>
        <v>80.325</v>
      </c>
      <c r="M25" s="25">
        <v>235</v>
      </c>
      <c r="N25" s="25">
        <v>1.05</v>
      </c>
      <c r="O25" s="9">
        <f t="shared" si="1"/>
        <v>223.8095238095238</v>
      </c>
      <c r="P25" s="15">
        <f t="shared" si="2"/>
        <v>3.588989361702128</v>
      </c>
      <c r="Q25" s="26">
        <v>210000</v>
      </c>
      <c r="R25" s="26">
        <v>1</v>
      </c>
      <c r="S25" s="26">
        <f t="shared" si="3"/>
        <v>2.8284</v>
      </c>
      <c r="T25" s="10">
        <f t="shared" si="4"/>
        <v>96.23216099820186</v>
      </c>
      <c r="U25" s="10">
        <f t="shared" si="5"/>
        <v>2.9391421440206975</v>
      </c>
      <c r="V25" s="10">
        <f t="shared" si="6"/>
        <v>31.003687532422866</v>
      </c>
      <c r="W25" s="26">
        <v>3.73</v>
      </c>
      <c r="X25" s="26">
        <v>9.78</v>
      </c>
      <c r="Y25" s="26">
        <v>1.62</v>
      </c>
      <c r="Z25" s="10">
        <f t="shared" si="7"/>
        <v>174.59259259259255</v>
      </c>
      <c r="AA25" s="45" t="s">
        <v>266</v>
      </c>
    </row>
    <row r="26" spans="1:27" s="44" customFormat="1" ht="15">
      <c r="A26" s="44" t="s">
        <v>76</v>
      </c>
      <c r="B26" s="44">
        <v>0</v>
      </c>
      <c r="C26" s="44" t="s">
        <v>9</v>
      </c>
      <c r="D26" s="44" t="s">
        <v>10</v>
      </c>
      <c r="E26" s="44">
        <v>-74.131</v>
      </c>
      <c r="F26" s="43">
        <v>2</v>
      </c>
      <c r="L26" s="9">
        <f t="shared" si="0"/>
        <v>78.689</v>
      </c>
      <c r="M26" s="25">
        <v>235</v>
      </c>
      <c r="N26" s="25">
        <v>1.05</v>
      </c>
      <c r="O26" s="9">
        <f t="shared" si="1"/>
        <v>223.8095238095238</v>
      </c>
      <c r="P26" s="15">
        <f t="shared" si="2"/>
        <v>3.5158914893617017</v>
      </c>
      <c r="Q26" s="26">
        <v>210000</v>
      </c>
      <c r="R26" s="26">
        <v>1</v>
      </c>
      <c r="S26" s="26">
        <f t="shared" si="3"/>
        <v>2.8284</v>
      </c>
      <c r="T26" s="10">
        <f t="shared" si="4"/>
        <v>96.23216099820186</v>
      </c>
      <c r="U26" s="10">
        <f t="shared" si="5"/>
        <v>2.9391421440206975</v>
      </c>
      <c r="V26" s="10">
        <f t="shared" si="6"/>
        <v>30.372227429054746</v>
      </c>
      <c r="W26" s="26">
        <v>3.73</v>
      </c>
      <c r="X26" s="26">
        <v>9.78</v>
      </c>
      <c r="Y26" s="26">
        <v>1.62</v>
      </c>
      <c r="Z26" s="10">
        <f t="shared" si="7"/>
        <v>174.59259259259255</v>
      </c>
      <c r="AA26" s="45" t="s">
        <v>266</v>
      </c>
    </row>
    <row r="27" spans="1:27" s="44" customFormat="1" ht="15">
      <c r="A27" s="44" t="s">
        <v>112</v>
      </c>
      <c r="B27" s="44">
        <v>0</v>
      </c>
      <c r="C27" s="44" t="s">
        <v>9</v>
      </c>
      <c r="D27" s="44" t="s">
        <v>10</v>
      </c>
      <c r="E27" s="44">
        <v>-70.271</v>
      </c>
      <c r="F27" s="43">
        <v>2</v>
      </c>
      <c r="L27" s="9">
        <f t="shared" si="0"/>
        <v>74.131</v>
      </c>
      <c r="M27" s="25">
        <v>235</v>
      </c>
      <c r="N27" s="25">
        <v>1.05</v>
      </c>
      <c r="O27" s="9">
        <f t="shared" si="1"/>
        <v>223.8095238095238</v>
      </c>
      <c r="P27" s="15">
        <f t="shared" si="2"/>
        <v>3.312236170212766</v>
      </c>
      <c r="Q27" s="26">
        <v>210000</v>
      </c>
      <c r="R27" s="26">
        <v>1</v>
      </c>
      <c r="S27" s="26">
        <f t="shared" si="3"/>
        <v>2</v>
      </c>
      <c r="T27" s="10">
        <f t="shared" si="4"/>
        <v>96.23216099820186</v>
      </c>
      <c r="U27" s="10">
        <f t="shared" si="5"/>
        <v>2.078307271970512</v>
      </c>
      <c r="V27" s="10">
        <f t="shared" si="6"/>
        <v>14.306744123028846</v>
      </c>
      <c r="W27" s="26">
        <v>10.7</v>
      </c>
      <c r="X27" s="26">
        <v>96.3</v>
      </c>
      <c r="Y27" s="26">
        <v>3</v>
      </c>
      <c r="Z27" s="10">
        <f t="shared" si="7"/>
        <v>66.66666666666667</v>
      </c>
      <c r="AA27" s="45" t="s">
        <v>266</v>
      </c>
    </row>
    <row r="28" spans="1:27" s="44" customFormat="1" ht="15">
      <c r="A28" s="44" t="s">
        <v>37</v>
      </c>
      <c r="B28" s="44">
        <v>0</v>
      </c>
      <c r="C28" s="44" t="s">
        <v>9</v>
      </c>
      <c r="D28" s="44" t="s">
        <v>10</v>
      </c>
      <c r="E28" s="44">
        <v>-70.106</v>
      </c>
      <c r="F28" s="43">
        <v>2</v>
      </c>
      <c r="L28" s="9">
        <f t="shared" si="0"/>
        <v>70.271</v>
      </c>
      <c r="M28" s="25">
        <v>235</v>
      </c>
      <c r="N28" s="25">
        <v>1.05</v>
      </c>
      <c r="O28" s="9">
        <f t="shared" si="1"/>
        <v>223.8095238095238</v>
      </c>
      <c r="P28" s="15">
        <f t="shared" si="2"/>
        <v>3.1397680851063834</v>
      </c>
      <c r="Q28" s="26">
        <v>210000</v>
      </c>
      <c r="R28" s="26">
        <v>1</v>
      </c>
      <c r="S28" s="26">
        <f t="shared" si="3"/>
        <v>2</v>
      </c>
      <c r="T28" s="10">
        <f t="shared" si="4"/>
        <v>96.23216099820186</v>
      </c>
      <c r="U28" s="10">
        <f t="shared" si="5"/>
        <v>2.078307271970512</v>
      </c>
      <c r="V28" s="10">
        <f t="shared" si="6"/>
        <v>13.56179218234423</v>
      </c>
      <c r="W28" s="26">
        <v>10.7</v>
      </c>
      <c r="X28" s="26">
        <v>96.3</v>
      </c>
      <c r="Y28" s="26">
        <v>3</v>
      </c>
      <c r="Z28" s="10">
        <f t="shared" si="7"/>
        <v>66.66666666666667</v>
      </c>
      <c r="AA28" s="45" t="s">
        <v>266</v>
      </c>
    </row>
    <row r="29" spans="1:27" s="44" customFormat="1" ht="15">
      <c r="A29" s="44" t="s">
        <v>94</v>
      </c>
      <c r="B29" s="44">
        <v>0</v>
      </c>
      <c r="C29" s="44" t="s">
        <v>9</v>
      </c>
      <c r="D29" s="44" t="s">
        <v>10</v>
      </c>
      <c r="E29" s="44">
        <v>-69.794</v>
      </c>
      <c r="F29" s="43">
        <v>2</v>
      </c>
      <c r="L29" s="9">
        <f t="shared" si="0"/>
        <v>70.106</v>
      </c>
      <c r="M29" s="25">
        <v>235</v>
      </c>
      <c r="N29" s="25">
        <v>1.05</v>
      </c>
      <c r="O29" s="9">
        <f t="shared" si="1"/>
        <v>223.8095238095238</v>
      </c>
      <c r="P29" s="15">
        <f t="shared" si="2"/>
        <v>3.132395744680851</v>
      </c>
      <c r="Q29" s="26">
        <v>210000</v>
      </c>
      <c r="R29" s="26">
        <v>1</v>
      </c>
      <c r="S29" s="26">
        <f t="shared" si="3"/>
        <v>2</v>
      </c>
      <c r="T29" s="10">
        <f t="shared" si="4"/>
        <v>96.23216099820186</v>
      </c>
      <c r="U29" s="10">
        <f t="shared" si="5"/>
        <v>2.078307271970512</v>
      </c>
      <c r="V29" s="10">
        <f t="shared" si="6"/>
        <v>13.529948381770922</v>
      </c>
      <c r="W29" s="26">
        <v>10.7</v>
      </c>
      <c r="X29" s="26">
        <v>96.3</v>
      </c>
      <c r="Y29" s="26">
        <v>3</v>
      </c>
      <c r="Z29" s="10">
        <f t="shared" si="7"/>
        <v>66.66666666666667</v>
      </c>
      <c r="AA29" s="45" t="s">
        <v>266</v>
      </c>
    </row>
    <row r="30" spans="1:27" s="44" customFormat="1" ht="15">
      <c r="A30" s="44" t="s">
        <v>66</v>
      </c>
      <c r="B30" s="44">
        <v>0</v>
      </c>
      <c r="C30" s="44" t="s">
        <v>9</v>
      </c>
      <c r="D30" s="44" t="s">
        <v>10</v>
      </c>
      <c r="E30" s="44">
        <v>-65.417</v>
      </c>
      <c r="F30" s="43">
        <v>2</v>
      </c>
      <c r="L30" s="9">
        <f t="shared" si="0"/>
        <v>69.794</v>
      </c>
      <c r="M30" s="25">
        <v>235</v>
      </c>
      <c r="N30" s="25">
        <v>1.05</v>
      </c>
      <c r="O30" s="9">
        <f t="shared" si="1"/>
        <v>223.8095238095238</v>
      </c>
      <c r="P30" s="15">
        <f t="shared" si="2"/>
        <v>3.118455319148936</v>
      </c>
      <c r="Q30" s="26">
        <v>210000</v>
      </c>
      <c r="R30" s="26">
        <v>1</v>
      </c>
      <c r="S30" s="26">
        <f t="shared" si="3"/>
        <v>2</v>
      </c>
      <c r="T30" s="10">
        <f t="shared" si="4"/>
        <v>96.23216099820186</v>
      </c>
      <c r="U30" s="10">
        <f t="shared" si="5"/>
        <v>2.078307271970512</v>
      </c>
      <c r="V30" s="10">
        <f t="shared" si="6"/>
        <v>13.469734649777761</v>
      </c>
      <c r="W30" s="26">
        <v>10.7</v>
      </c>
      <c r="X30" s="26">
        <v>96.3</v>
      </c>
      <c r="Y30" s="26">
        <v>3</v>
      </c>
      <c r="Z30" s="10">
        <f t="shared" si="7"/>
        <v>66.66666666666667</v>
      </c>
      <c r="AA30" s="45" t="s">
        <v>266</v>
      </c>
    </row>
    <row r="31" spans="1:27" s="44" customFormat="1" ht="15">
      <c r="A31" s="44" t="s">
        <v>176</v>
      </c>
      <c r="B31" s="44">
        <v>0</v>
      </c>
      <c r="C31" s="44" t="s">
        <v>9</v>
      </c>
      <c r="D31" s="44" t="s">
        <v>10</v>
      </c>
      <c r="E31" s="44">
        <v>-64.602</v>
      </c>
      <c r="F31" s="43">
        <v>2.8284</v>
      </c>
      <c r="L31" s="9">
        <f t="shared" si="0"/>
        <v>65.417</v>
      </c>
      <c r="M31" s="25">
        <v>235</v>
      </c>
      <c r="N31" s="25">
        <v>1.05</v>
      </c>
      <c r="O31" s="9">
        <f t="shared" si="1"/>
        <v>223.8095238095238</v>
      </c>
      <c r="P31" s="15">
        <f t="shared" si="2"/>
        <v>2.9228872340425536</v>
      </c>
      <c r="Q31" s="26">
        <v>210000</v>
      </c>
      <c r="R31" s="26">
        <v>1</v>
      </c>
      <c r="S31" s="26">
        <f t="shared" si="3"/>
        <v>2</v>
      </c>
      <c r="T31" s="10">
        <f t="shared" si="4"/>
        <v>96.23216099820186</v>
      </c>
      <c r="U31" s="10">
        <f t="shared" si="5"/>
        <v>2.078307271970512</v>
      </c>
      <c r="V31" s="10">
        <f t="shared" si="6"/>
        <v>12.625005467296786</v>
      </c>
      <c r="W31" s="26">
        <v>3.07</v>
      </c>
      <c r="X31" s="26">
        <v>3.6</v>
      </c>
      <c r="Y31" s="26">
        <v>1.08</v>
      </c>
      <c r="Z31" s="10">
        <f t="shared" si="7"/>
        <v>185.18518518518516</v>
      </c>
      <c r="AA31" s="45" t="s">
        <v>271</v>
      </c>
    </row>
    <row r="32" spans="1:27" s="44" customFormat="1" ht="15">
      <c r="A32" s="44" t="s">
        <v>123</v>
      </c>
      <c r="B32" s="44">
        <v>0</v>
      </c>
      <c r="C32" s="44" t="s">
        <v>9</v>
      </c>
      <c r="D32" s="44" t="s">
        <v>10</v>
      </c>
      <c r="E32" s="44">
        <v>-63.626</v>
      </c>
      <c r="F32" s="43">
        <v>2</v>
      </c>
      <c r="L32" s="9">
        <f t="shared" si="0"/>
        <v>64.602</v>
      </c>
      <c r="M32" s="25">
        <v>235</v>
      </c>
      <c r="N32" s="25">
        <v>1.05</v>
      </c>
      <c r="O32" s="9">
        <f t="shared" si="1"/>
        <v>223.8095238095238</v>
      </c>
      <c r="P32" s="15">
        <f t="shared" si="2"/>
        <v>2.886472340425532</v>
      </c>
      <c r="Q32" s="26">
        <v>210000</v>
      </c>
      <c r="R32" s="26">
        <v>1</v>
      </c>
      <c r="S32" s="26">
        <f t="shared" si="3"/>
        <v>2.8284</v>
      </c>
      <c r="T32" s="10">
        <f t="shared" si="4"/>
        <v>96.23216099820186</v>
      </c>
      <c r="U32" s="10">
        <f t="shared" si="5"/>
        <v>2.9391421440206975</v>
      </c>
      <c r="V32" s="10">
        <f t="shared" si="6"/>
        <v>24.93495452187466</v>
      </c>
      <c r="W32" s="26">
        <v>3.73</v>
      </c>
      <c r="X32" s="26">
        <v>9.78</v>
      </c>
      <c r="Y32" s="26">
        <v>1.62</v>
      </c>
      <c r="Z32" s="10">
        <f t="shared" si="7"/>
        <v>174.59259259259255</v>
      </c>
      <c r="AA32" s="44" t="s">
        <v>267</v>
      </c>
    </row>
    <row r="33" spans="1:27" s="44" customFormat="1" ht="15">
      <c r="A33" s="44" t="s">
        <v>21</v>
      </c>
      <c r="B33" s="44">
        <v>0</v>
      </c>
      <c r="C33" s="44" t="s">
        <v>9</v>
      </c>
      <c r="D33" s="44" t="s">
        <v>10</v>
      </c>
      <c r="E33" s="44">
        <v>-63.031</v>
      </c>
      <c r="F33" s="43">
        <v>2</v>
      </c>
      <c r="L33" s="9">
        <f t="shared" si="0"/>
        <v>63.626</v>
      </c>
      <c r="M33" s="25">
        <v>235</v>
      </c>
      <c r="N33" s="25">
        <v>1.05</v>
      </c>
      <c r="O33" s="9">
        <f t="shared" si="1"/>
        <v>223.8095238095238</v>
      </c>
      <c r="P33" s="15">
        <f t="shared" si="2"/>
        <v>2.842863829787234</v>
      </c>
      <c r="Q33" s="26">
        <v>210000</v>
      </c>
      <c r="R33" s="26">
        <v>1</v>
      </c>
      <c r="S33" s="26">
        <f t="shared" si="3"/>
        <v>2</v>
      </c>
      <c r="T33" s="10">
        <f t="shared" si="4"/>
        <v>96.23216099820186</v>
      </c>
      <c r="U33" s="10">
        <f t="shared" si="5"/>
        <v>2.078307271970512</v>
      </c>
      <c r="V33" s="10">
        <f t="shared" si="6"/>
        <v>12.279355486528353</v>
      </c>
      <c r="W33" s="26">
        <v>3.07</v>
      </c>
      <c r="X33" s="26">
        <v>3.6</v>
      </c>
      <c r="Y33" s="26">
        <v>1.08</v>
      </c>
      <c r="Z33" s="10">
        <f t="shared" si="7"/>
        <v>185.18518518518516</v>
      </c>
      <c r="AA33" s="45" t="s">
        <v>271</v>
      </c>
    </row>
    <row r="34" spans="1:27" s="44" customFormat="1" ht="15">
      <c r="A34" s="44" t="s">
        <v>218</v>
      </c>
      <c r="B34" s="44">
        <v>0</v>
      </c>
      <c r="C34" s="44" t="s">
        <v>9</v>
      </c>
      <c r="D34" s="44" t="s">
        <v>10</v>
      </c>
      <c r="E34" s="44">
        <v>-58.379</v>
      </c>
      <c r="F34" s="43">
        <v>2.8284</v>
      </c>
      <c r="L34" s="9">
        <f t="shared" si="0"/>
        <v>63.031</v>
      </c>
      <c r="M34" s="25">
        <v>235</v>
      </c>
      <c r="N34" s="25">
        <v>1.05</v>
      </c>
      <c r="O34" s="9">
        <f t="shared" si="1"/>
        <v>223.8095238095238</v>
      </c>
      <c r="P34" s="15">
        <f t="shared" si="2"/>
        <v>2.8162787234042552</v>
      </c>
      <c r="Q34" s="26">
        <v>210000</v>
      </c>
      <c r="R34" s="26">
        <v>1</v>
      </c>
      <c r="S34" s="26">
        <f t="shared" si="3"/>
        <v>2</v>
      </c>
      <c r="T34" s="10">
        <f t="shared" si="4"/>
        <v>96.23216099820186</v>
      </c>
      <c r="U34" s="10">
        <f t="shared" si="5"/>
        <v>2.078307271970512</v>
      </c>
      <c r="V34" s="10">
        <f t="shared" si="6"/>
        <v>12.164524811733703</v>
      </c>
      <c r="W34" s="26">
        <v>3.07</v>
      </c>
      <c r="X34" s="26">
        <v>3.6</v>
      </c>
      <c r="Y34" s="26">
        <v>1.08</v>
      </c>
      <c r="Z34" s="10">
        <f t="shared" si="7"/>
        <v>185.18518518518516</v>
      </c>
      <c r="AA34" s="45" t="s">
        <v>271</v>
      </c>
    </row>
    <row r="35" spans="1:27" s="44" customFormat="1" ht="15">
      <c r="A35" s="44" t="s">
        <v>28</v>
      </c>
      <c r="B35" s="44">
        <v>0</v>
      </c>
      <c r="C35" s="44" t="s">
        <v>9</v>
      </c>
      <c r="D35" s="44" t="s">
        <v>10</v>
      </c>
      <c r="E35" s="44">
        <v>-52.765</v>
      </c>
      <c r="F35" s="43">
        <v>2</v>
      </c>
      <c r="L35" s="9">
        <f t="shared" si="0"/>
        <v>58.379</v>
      </c>
      <c r="M35" s="25">
        <v>235</v>
      </c>
      <c r="N35" s="25">
        <v>1.05</v>
      </c>
      <c r="O35" s="9">
        <f t="shared" si="1"/>
        <v>223.8095238095238</v>
      </c>
      <c r="P35" s="15">
        <f t="shared" si="2"/>
        <v>2.608423404255319</v>
      </c>
      <c r="Q35" s="26">
        <v>210000</v>
      </c>
      <c r="R35" s="26">
        <v>1</v>
      </c>
      <c r="S35" s="26">
        <f t="shared" si="3"/>
        <v>2.8284</v>
      </c>
      <c r="T35" s="10">
        <f t="shared" si="4"/>
        <v>96.23216099820186</v>
      </c>
      <c r="U35" s="10">
        <f t="shared" si="5"/>
        <v>2.9391421440206975</v>
      </c>
      <c r="V35" s="10">
        <f t="shared" si="6"/>
        <v>22.533013065114403</v>
      </c>
      <c r="W35" s="26">
        <v>3.73</v>
      </c>
      <c r="X35" s="26">
        <v>9.78</v>
      </c>
      <c r="Y35" s="26">
        <v>1.62</v>
      </c>
      <c r="Z35" s="10">
        <f t="shared" si="7"/>
        <v>174.59259259259255</v>
      </c>
      <c r="AA35" s="44" t="s">
        <v>267</v>
      </c>
    </row>
    <row r="36" spans="1:27" s="44" customFormat="1" ht="15">
      <c r="A36" s="44" t="s">
        <v>119</v>
      </c>
      <c r="B36" s="44">
        <v>0</v>
      </c>
      <c r="C36" s="44" t="s">
        <v>9</v>
      </c>
      <c r="D36" s="44" t="s">
        <v>10</v>
      </c>
      <c r="E36" s="44">
        <v>-52.072</v>
      </c>
      <c r="F36" s="43">
        <v>2</v>
      </c>
      <c r="L36" s="9">
        <f t="shared" si="0"/>
        <v>52.765</v>
      </c>
      <c r="M36" s="25">
        <v>235</v>
      </c>
      <c r="N36" s="25">
        <v>1.05</v>
      </c>
      <c r="O36" s="9">
        <f t="shared" si="1"/>
        <v>223.8095238095238</v>
      </c>
      <c r="P36" s="15">
        <f t="shared" si="2"/>
        <v>2.3575851063829787</v>
      </c>
      <c r="Q36" s="26">
        <v>210000</v>
      </c>
      <c r="R36" s="26">
        <v>1</v>
      </c>
      <c r="S36" s="26">
        <f t="shared" si="3"/>
        <v>2</v>
      </c>
      <c r="T36" s="10">
        <f t="shared" si="4"/>
        <v>96.23216099820186</v>
      </c>
      <c r="U36" s="10">
        <f t="shared" si="5"/>
        <v>2.078307271970512</v>
      </c>
      <c r="V36" s="10">
        <f t="shared" si="6"/>
        <v>10.183261437881818</v>
      </c>
      <c r="W36" s="26">
        <v>2.54</v>
      </c>
      <c r="X36" s="26">
        <v>3.09</v>
      </c>
      <c r="Y36" s="26">
        <v>1.1</v>
      </c>
      <c r="Z36" s="10">
        <f t="shared" si="7"/>
        <v>181.8181818181818</v>
      </c>
      <c r="AA36" s="44" t="s">
        <v>270</v>
      </c>
    </row>
    <row r="37" spans="1:27" s="44" customFormat="1" ht="15">
      <c r="A37" s="44" t="s">
        <v>47</v>
      </c>
      <c r="B37" s="44">
        <v>0</v>
      </c>
      <c r="C37" s="44" t="s">
        <v>9</v>
      </c>
      <c r="D37" s="44" t="s">
        <v>10</v>
      </c>
      <c r="E37" s="44">
        <v>-50.887</v>
      </c>
      <c r="F37" s="43">
        <v>2</v>
      </c>
      <c r="L37" s="9">
        <f t="shared" si="0"/>
        <v>52.072</v>
      </c>
      <c r="M37" s="25">
        <v>235</v>
      </c>
      <c r="N37" s="25">
        <v>1.05</v>
      </c>
      <c r="O37" s="9">
        <f t="shared" si="1"/>
        <v>223.8095238095238</v>
      </c>
      <c r="P37" s="15">
        <f t="shared" si="2"/>
        <v>2.326621276595745</v>
      </c>
      <c r="Q37" s="26">
        <v>210000</v>
      </c>
      <c r="R37" s="26">
        <v>1</v>
      </c>
      <c r="S37" s="26">
        <f t="shared" si="3"/>
        <v>2</v>
      </c>
      <c r="T37" s="10">
        <f t="shared" si="4"/>
        <v>96.23216099820186</v>
      </c>
      <c r="U37" s="10">
        <f t="shared" si="5"/>
        <v>2.078307271970512</v>
      </c>
      <c r="V37" s="10">
        <f t="shared" si="6"/>
        <v>10.049517475473932</v>
      </c>
      <c r="W37" s="26">
        <v>2.54</v>
      </c>
      <c r="X37" s="26">
        <v>3.09</v>
      </c>
      <c r="Y37" s="26">
        <v>1.1</v>
      </c>
      <c r="Z37" s="10">
        <f t="shared" si="7"/>
        <v>181.8181818181818</v>
      </c>
      <c r="AA37" s="44" t="s">
        <v>270</v>
      </c>
    </row>
    <row r="38" spans="1:27" s="44" customFormat="1" ht="15">
      <c r="A38" s="44" t="s">
        <v>46</v>
      </c>
      <c r="B38" s="44">
        <v>0</v>
      </c>
      <c r="C38" s="44" t="s">
        <v>9</v>
      </c>
      <c r="D38" s="44" t="s">
        <v>10</v>
      </c>
      <c r="E38" s="44">
        <v>-50.164</v>
      </c>
      <c r="F38" s="43">
        <v>2</v>
      </c>
      <c r="L38" s="9">
        <f t="shared" si="0"/>
        <v>50.887</v>
      </c>
      <c r="M38" s="25">
        <v>235</v>
      </c>
      <c r="N38" s="25">
        <v>1.05</v>
      </c>
      <c r="O38" s="9">
        <f t="shared" si="1"/>
        <v>223.8095238095238</v>
      </c>
      <c r="P38" s="15">
        <f t="shared" si="2"/>
        <v>2.2736744680851064</v>
      </c>
      <c r="Q38" s="26">
        <v>210000</v>
      </c>
      <c r="R38" s="26">
        <v>1</v>
      </c>
      <c r="S38" s="26">
        <f t="shared" si="3"/>
        <v>2</v>
      </c>
      <c r="T38" s="10">
        <f t="shared" si="4"/>
        <v>96.23216099820186</v>
      </c>
      <c r="U38" s="10">
        <f t="shared" si="5"/>
        <v>2.078307271970512</v>
      </c>
      <c r="V38" s="10">
        <f t="shared" si="6"/>
        <v>9.820821089538368</v>
      </c>
      <c r="W38" s="26">
        <v>2.54</v>
      </c>
      <c r="X38" s="26">
        <v>3.09</v>
      </c>
      <c r="Y38" s="26">
        <v>1.1</v>
      </c>
      <c r="Z38" s="10">
        <f t="shared" si="7"/>
        <v>181.8181818181818</v>
      </c>
      <c r="AA38" s="44" t="s">
        <v>270</v>
      </c>
    </row>
    <row r="39" spans="1:27" s="44" customFormat="1" ht="15">
      <c r="A39" s="44" t="s">
        <v>215</v>
      </c>
      <c r="B39" s="44">
        <v>0</v>
      </c>
      <c r="C39" s="44" t="s">
        <v>9</v>
      </c>
      <c r="D39" s="44" t="s">
        <v>10</v>
      </c>
      <c r="E39" s="44">
        <v>-46.281</v>
      </c>
      <c r="F39" s="43">
        <v>2.8284</v>
      </c>
      <c r="L39" s="9">
        <f t="shared" si="0"/>
        <v>50.164</v>
      </c>
      <c r="M39" s="25">
        <v>235</v>
      </c>
      <c r="N39" s="25">
        <v>1.05</v>
      </c>
      <c r="O39" s="9">
        <f t="shared" si="1"/>
        <v>223.8095238095238</v>
      </c>
      <c r="P39" s="15">
        <f t="shared" si="2"/>
        <v>2.2413702127659576</v>
      </c>
      <c r="Q39" s="26">
        <v>210000</v>
      </c>
      <c r="R39" s="26">
        <v>1</v>
      </c>
      <c r="S39" s="26">
        <f t="shared" si="3"/>
        <v>2</v>
      </c>
      <c r="T39" s="10">
        <f t="shared" si="4"/>
        <v>96.23216099820186</v>
      </c>
      <c r="U39" s="10">
        <f t="shared" si="5"/>
        <v>2.078307271970512</v>
      </c>
      <c r="V39" s="10">
        <f t="shared" si="6"/>
        <v>9.681287345208064</v>
      </c>
      <c r="W39" s="26">
        <v>2.54</v>
      </c>
      <c r="X39" s="26">
        <v>3.09</v>
      </c>
      <c r="Y39" s="26">
        <v>1.1</v>
      </c>
      <c r="Z39" s="10">
        <f t="shared" si="7"/>
        <v>181.8181818181818</v>
      </c>
      <c r="AA39" s="44" t="s">
        <v>270</v>
      </c>
    </row>
    <row r="40" spans="1:27" s="44" customFormat="1" ht="15">
      <c r="A40" s="44" t="s">
        <v>50</v>
      </c>
      <c r="B40" s="44">
        <v>0</v>
      </c>
      <c r="C40" s="44" t="s">
        <v>9</v>
      </c>
      <c r="D40" s="44" t="s">
        <v>10</v>
      </c>
      <c r="E40" s="44">
        <v>-43.896</v>
      </c>
      <c r="F40" s="43">
        <v>2</v>
      </c>
      <c r="L40" s="9">
        <f t="shared" si="0"/>
        <v>46.281</v>
      </c>
      <c r="M40" s="25">
        <v>235</v>
      </c>
      <c r="N40" s="25">
        <v>1.05</v>
      </c>
      <c r="O40" s="9">
        <f t="shared" si="1"/>
        <v>223.8095238095238</v>
      </c>
      <c r="P40" s="15">
        <f t="shared" si="2"/>
        <v>2.0678744680851064</v>
      </c>
      <c r="Q40" s="26">
        <v>210000</v>
      </c>
      <c r="R40" s="26">
        <v>1</v>
      </c>
      <c r="S40" s="26">
        <f t="shared" si="3"/>
        <v>2.8284</v>
      </c>
      <c r="T40" s="10">
        <f t="shared" si="4"/>
        <v>96.23216099820186</v>
      </c>
      <c r="U40" s="10">
        <f t="shared" si="5"/>
        <v>2.9391421440206975</v>
      </c>
      <c r="V40" s="10">
        <f t="shared" si="6"/>
        <v>17.863450515880018</v>
      </c>
      <c r="W40" s="26">
        <v>3.73</v>
      </c>
      <c r="X40" s="26">
        <v>9.78</v>
      </c>
      <c r="Y40" s="26">
        <v>1.62</v>
      </c>
      <c r="Z40" s="10">
        <f t="shared" si="7"/>
        <v>174.59259259259255</v>
      </c>
      <c r="AA40" s="44" t="s">
        <v>267</v>
      </c>
    </row>
    <row r="41" spans="1:27" s="44" customFormat="1" ht="15">
      <c r="A41" s="44" t="s">
        <v>91</v>
      </c>
      <c r="B41" s="44">
        <v>0</v>
      </c>
      <c r="C41" s="44" t="s">
        <v>9</v>
      </c>
      <c r="D41" s="44" t="s">
        <v>10</v>
      </c>
      <c r="E41" s="44">
        <v>-41.8</v>
      </c>
      <c r="F41" s="43">
        <v>2</v>
      </c>
      <c r="L41" s="9">
        <f t="shared" si="0"/>
        <v>43.896</v>
      </c>
      <c r="M41" s="25">
        <v>235</v>
      </c>
      <c r="N41" s="25">
        <v>1.05</v>
      </c>
      <c r="O41" s="9">
        <f t="shared" si="1"/>
        <v>223.8095238095238</v>
      </c>
      <c r="P41" s="15">
        <f t="shared" si="2"/>
        <v>1.9613106382978727</v>
      </c>
      <c r="Q41" s="26">
        <v>210000</v>
      </c>
      <c r="R41" s="26">
        <v>1</v>
      </c>
      <c r="S41" s="26">
        <f t="shared" si="3"/>
        <v>2</v>
      </c>
      <c r="T41" s="10">
        <f t="shared" si="4"/>
        <v>96.23216099820186</v>
      </c>
      <c r="U41" s="10">
        <f t="shared" si="5"/>
        <v>2.078307271970512</v>
      </c>
      <c r="V41" s="10">
        <f t="shared" si="6"/>
        <v>8.471608908883926</v>
      </c>
      <c r="W41" s="26">
        <v>2.54</v>
      </c>
      <c r="X41" s="26">
        <v>3.09</v>
      </c>
      <c r="Y41" s="26">
        <v>1.1</v>
      </c>
      <c r="Z41" s="10">
        <f t="shared" si="7"/>
        <v>181.8181818181818</v>
      </c>
      <c r="AA41" s="44" t="s">
        <v>270</v>
      </c>
    </row>
    <row r="42" spans="1:27" s="44" customFormat="1" ht="15">
      <c r="A42" s="44" t="s">
        <v>126</v>
      </c>
      <c r="B42" s="44">
        <v>0</v>
      </c>
      <c r="C42" s="44" t="s">
        <v>9</v>
      </c>
      <c r="D42" s="44" t="s">
        <v>10</v>
      </c>
      <c r="E42" s="44">
        <v>-41.579</v>
      </c>
      <c r="F42" s="43">
        <v>2</v>
      </c>
      <c r="L42" s="9">
        <f t="shared" si="0"/>
        <v>41.8</v>
      </c>
      <c r="M42" s="25">
        <v>235</v>
      </c>
      <c r="N42" s="25">
        <v>1.05</v>
      </c>
      <c r="O42" s="9">
        <f t="shared" si="1"/>
        <v>223.8095238095238</v>
      </c>
      <c r="P42" s="15">
        <f t="shared" si="2"/>
        <v>1.8676595744680853</v>
      </c>
      <c r="Q42" s="26">
        <v>210000</v>
      </c>
      <c r="R42" s="26">
        <v>1</v>
      </c>
      <c r="S42" s="26">
        <f t="shared" si="3"/>
        <v>2</v>
      </c>
      <c r="T42" s="10">
        <f t="shared" si="4"/>
        <v>96.23216099820186</v>
      </c>
      <c r="U42" s="10">
        <f t="shared" si="5"/>
        <v>2.078307271970512</v>
      </c>
      <c r="V42" s="10">
        <f t="shared" si="6"/>
        <v>8.067096145237564</v>
      </c>
      <c r="W42" s="26">
        <v>2.54</v>
      </c>
      <c r="X42" s="26">
        <v>3.09</v>
      </c>
      <c r="Y42" s="26">
        <v>1.1</v>
      </c>
      <c r="Z42" s="10">
        <f t="shared" si="7"/>
        <v>181.8181818181818</v>
      </c>
      <c r="AA42" s="44" t="s">
        <v>270</v>
      </c>
    </row>
    <row r="43" spans="1:27" s="44" customFormat="1" ht="15">
      <c r="A43" s="44" t="s">
        <v>75</v>
      </c>
      <c r="B43" s="44">
        <v>0</v>
      </c>
      <c r="C43" s="44" t="s">
        <v>9</v>
      </c>
      <c r="D43" s="44" t="s">
        <v>10</v>
      </c>
      <c r="E43" s="44">
        <v>-39.198</v>
      </c>
      <c r="F43" s="43">
        <v>2</v>
      </c>
      <c r="L43" s="9">
        <f t="shared" si="0"/>
        <v>41.579</v>
      </c>
      <c r="M43" s="25">
        <v>235</v>
      </c>
      <c r="N43" s="25">
        <v>1.05</v>
      </c>
      <c r="O43" s="9">
        <f t="shared" si="1"/>
        <v>223.8095238095238</v>
      </c>
      <c r="P43" s="15">
        <f t="shared" si="2"/>
        <v>1.857785106382979</v>
      </c>
      <c r="Q43" s="26">
        <v>210000</v>
      </c>
      <c r="R43" s="26">
        <v>1</v>
      </c>
      <c r="S43" s="26">
        <f t="shared" si="3"/>
        <v>2</v>
      </c>
      <c r="T43" s="10">
        <f t="shared" si="4"/>
        <v>96.23216099820186</v>
      </c>
      <c r="U43" s="10">
        <f t="shared" si="5"/>
        <v>2.078307271970512</v>
      </c>
      <c r="V43" s="10">
        <f t="shared" si="6"/>
        <v>8.024444751742408</v>
      </c>
      <c r="W43" s="26">
        <v>2.54</v>
      </c>
      <c r="X43" s="26">
        <v>3.09</v>
      </c>
      <c r="Y43" s="26">
        <v>1.1</v>
      </c>
      <c r="Z43" s="10">
        <f t="shared" si="7"/>
        <v>181.8181818181818</v>
      </c>
      <c r="AA43" s="44" t="s">
        <v>270</v>
      </c>
    </row>
    <row r="44" spans="1:27" s="44" customFormat="1" ht="15">
      <c r="A44" s="44" t="s">
        <v>121</v>
      </c>
      <c r="B44" s="44">
        <v>0</v>
      </c>
      <c r="C44" s="44" t="s">
        <v>9</v>
      </c>
      <c r="D44" s="44" t="s">
        <v>10</v>
      </c>
      <c r="E44" s="44">
        <v>-38.012</v>
      </c>
      <c r="F44" s="43">
        <v>2</v>
      </c>
      <c r="L44" s="9">
        <f t="shared" si="0"/>
        <v>39.198</v>
      </c>
      <c r="M44" s="25">
        <v>235</v>
      </c>
      <c r="N44" s="25">
        <v>1.05</v>
      </c>
      <c r="O44" s="9">
        <f t="shared" si="1"/>
        <v>223.8095238095238</v>
      </c>
      <c r="P44" s="15">
        <f t="shared" si="2"/>
        <v>1.7514000000000003</v>
      </c>
      <c r="Q44" s="26">
        <v>210000</v>
      </c>
      <c r="R44" s="26">
        <v>1</v>
      </c>
      <c r="S44" s="26">
        <f t="shared" si="3"/>
        <v>2</v>
      </c>
      <c r="T44" s="10">
        <f t="shared" si="4"/>
        <v>96.23216099820186</v>
      </c>
      <c r="U44" s="10">
        <f t="shared" si="5"/>
        <v>2.078307271970512</v>
      </c>
      <c r="V44" s="10">
        <f t="shared" si="6"/>
        <v>7.564929059833062</v>
      </c>
      <c r="W44" s="26">
        <v>2.54</v>
      </c>
      <c r="X44" s="26">
        <v>3.09</v>
      </c>
      <c r="Y44" s="26">
        <v>1.1</v>
      </c>
      <c r="Z44" s="10">
        <f t="shared" si="7"/>
        <v>181.8181818181818</v>
      </c>
      <c r="AA44" s="44" t="s">
        <v>270</v>
      </c>
    </row>
    <row r="45" spans="1:27" s="44" customFormat="1" ht="15">
      <c r="A45" s="44" t="s">
        <v>25</v>
      </c>
      <c r="B45" s="44">
        <v>0</v>
      </c>
      <c r="C45" s="44" t="s">
        <v>9</v>
      </c>
      <c r="D45" s="44" t="s">
        <v>10</v>
      </c>
      <c r="E45" s="44">
        <v>-36.475</v>
      </c>
      <c r="F45" s="43">
        <v>2</v>
      </c>
      <c r="L45" s="9">
        <f t="shared" si="0"/>
        <v>38.012</v>
      </c>
      <c r="M45" s="25">
        <v>235</v>
      </c>
      <c r="N45" s="25">
        <v>1.05</v>
      </c>
      <c r="O45" s="9">
        <f t="shared" si="1"/>
        <v>223.8095238095238</v>
      </c>
      <c r="P45" s="15">
        <f t="shared" si="2"/>
        <v>1.698408510638298</v>
      </c>
      <c r="Q45" s="26">
        <v>210000</v>
      </c>
      <c r="R45" s="26">
        <v>1</v>
      </c>
      <c r="S45" s="26">
        <f t="shared" si="3"/>
        <v>2</v>
      </c>
      <c r="T45" s="10">
        <f t="shared" si="4"/>
        <v>96.23216099820186</v>
      </c>
      <c r="U45" s="10">
        <f t="shared" si="5"/>
        <v>2.078307271970512</v>
      </c>
      <c r="V45" s="10">
        <f t="shared" si="6"/>
        <v>7.336039681166752</v>
      </c>
      <c r="W45" s="26">
        <v>2.54</v>
      </c>
      <c r="X45" s="26">
        <v>3.09</v>
      </c>
      <c r="Y45" s="26">
        <v>1.1</v>
      </c>
      <c r="Z45" s="10">
        <f t="shared" si="7"/>
        <v>181.8181818181818</v>
      </c>
      <c r="AA45" s="44" t="s">
        <v>270</v>
      </c>
    </row>
    <row r="46" spans="1:27" s="44" customFormat="1" ht="15">
      <c r="A46" s="44" t="s">
        <v>202</v>
      </c>
      <c r="B46" s="44">
        <v>0</v>
      </c>
      <c r="C46" s="44" t="s">
        <v>9</v>
      </c>
      <c r="D46" s="44" t="s">
        <v>10</v>
      </c>
      <c r="E46" s="44">
        <v>-36.034</v>
      </c>
      <c r="F46" s="43">
        <v>2.8284</v>
      </c>
      <c r="L46" s="9">
        <f t="shared" si="0"/>
        <v>36.475</v>
      </c>
      <c r="M46" s="25">
        <v>235</v>
      </c>
      <c r="N46" s="25">
        <v>1.05</v>
      </c>
      <c r="O46" s="9">
        <f t="shared" si="1"/>
        <v>223.8095238095238</v>
      </c>
      <c r="P46" s="15">
        <f t="shared" si="2"/>
        <v>1.6297340425531917</v>
      </c>
      <c r="Q46" s="26">
        <v>210000</v>
      </c>
      <c r="R46" s="26">
        <v>1</v>
      </c>
      <c r="S46" s="26">
        <f t="shared" si="3"/>
        <v>2</v>
      </c>
      <c r="T46" s="10">
        <f t="shared" si="4"/>
        <v>96.23216099820186</v>
      </c>
      <c r="U46" s="10">
        <f t="shared" si="5"/>
        <v>2.078307271970512</v>
      </c>
      <c r="V46" s="10">
        <f t="shared" si="6"/>
        <v>7.039409854008136</v>
      </c>
      <c r="W46" s="26">
        <v>2.54</v>
      </c>
      <c r="X46" s="26">
        <v>3.09</v>
      </c>
      <c r="Y46" s="26">
        <v>1.1</v>
      </c>
      <c r="Z46" s="10">
        <f t="shared" si="7"/>
        <v>181.8181818181818</v>
      </c>
      <c r="AA46" s="44" t="s">
        <v>270</v>
      </c>
    </row>
    <row r="47" spans="1:27" s="44" customFormat="1" ht="15">
      <c r="A47" s="44" t="s">
        <v>26</v>
      </c>
      <c r="B47" s="44">
        <v>0</v>
      </c>
      <c r="C47" s="44" t="s">
        <v>9</v>
      </c>
      <c r="D47" s="44" t="s">
        <v>10</v>
      </c>
      <c r="E47" s="44">
        <v>-34.261</v>
      </c>
      <c r="F47" s="43">
        <v>2</v>
      </c>
      <c r="L47" s="9">
        <f t="shared" si="0"/>
        <v>36.034</v>
      </c>
      <c r="M47" s="25">
        <v>235</v>
      </c>
      <c r="N47" s="25">
        <v>1.05</v>
      </c>
      <c r="O47" s="9">
        <f t="shared" si="1"/>
        <v>223.8095238095238</v>
      </c>
      <c r="P47" s="15">
        <f t="shared" si="2"/>
        <v>1.6100297872340426</v>
      </c>
      <c r="Q47" s="26">
        <v>210000</v>
      </c>
      <c r="R47" s="26">
        <v>1</v>
      </c>
      <c r="S47" s="26">
        <f t="shared" si="3"/>
        <v>2.8284</v>
      </c>
      <c r="T47" s="10">
        <f t="shared" si="4"/>
        <v>96.23216099820186</v>
      </c>
      <c r="U47" s="10">
        <f t="shared" si="5"/>
        <v>2.9391421440206975</v>
      </c>
      <c r="V47" s="10">
        <f t="shared" si="6"/>
        <v>13.908333352546848</v>
      </c>
      <c r="W47" s="26">
        <v>3.73</v>
      </c>
      <c r="X47" s="26">
        <v>9.78</v>
      </c>
      <c r="Y47" s="26">
        <v>1.62</v>
      </c>
      <c r="Z47" s="10">
        <f t="shared" si="7"/>
        <v>174.59259259259255</v>
      </c>
      <c r="AA47" s="44" t="s">
        <v>267</v>
      </c>
    </row>
    <row r="48" spans="1:27" s="44" customFormat="1" ht="15">
      <c r="A48" s="44" t="s">
        <v>114</v>
      </c>
      <c r="B48" s="44">
        <v>0</v>
      </c>
      <c r="C48" s="44" t="s">
        <v>9</v>
      </c>
      <c r="D48" s="44" t="s">
        <v>10</v>
      </c>
      <c r="E48" s="44">
        <v>-33.421</v>
      </c>
      <c r="F48" s="43">
        <v>2</v>
      </c>
      <c r="L48" s="9">
        <f t="shared" si="0"/>
        <v>34.261</v>
      </c>
      <c r="M48" s="25">
        <v>235</v>
      </c>
      <c r="N48" s="25">
        <v>1.05</v>
      </c>
      <c r="O48" s="9">
        <f t="shared" si="1"/>
        <v>223.8095238095238</v>
      </c>
      <c r="P48" s="15">
        <f t="shared" si="2"/>
        <v>1.5308106382978726</v>
      </c>
      <c r="Q48" s="26">
        <v>210000</v>
      </c>
      <c r="R48" s="26">
        <v>1</v>
      </c>
      <c r="S48" s="26">
        <f t="shared" si="3"/>
        <v>2</v>
      </c>
      <c r="T48" s="10">
        <f t="shared" si="4"/>
        <v>96.23216099820186</v>
      </c>
      <c r="U48" s="10">
        <f t="shared" si="5"/>
        <v>2.078307271970512</v>
      </c>
      <c r="V48" s="10">
        <f t="shared" si="6"/>
        <v>6.6121239481335925</v>
      </c>
      <c r="W48" s="26">
        <v>2.54</v>
      </c>
      <c r="X48" s="26">
        <v>3.09</v>
      </c>
      <c r="Y48" s="26">
        <v>1.1</v>
      </c>
      <c r="Z48" s="10">
        <f t="shared" si="7"/>
        <v>181.8181818181818</v>
      </c>
      <c r="AA48" s="44" t="s">
        <v>270</v>
      </c>
    </row>
    <row r="49" spans="1:27" s="44" customFormat="1" ht="15">
      <c r="A49" s="44" t="s">
        <v>235</v>
      </c>
      <c r="B49" s="44">
        <v>0</v>
      </c>
      <c r="C49" s="44" t="s">
        <v>9</v>
      </c>
      <c r="D49" s="44" t="s">
        <v>10</v>
      </c>
      <c r="E49" s="44">
        <v>-32.425</v>
      </c>
      <c r="F49" s="43">
        <v>2.8284</v>
      </c>
      <c r="L49" s="9">
        <f t="shared" si="0"/>
        <v>33.421</v>
      </c>
      <c r="M49" s="25">
        <v>235</v>
      </c>
      <c r="N49" s="25">
        <v>1.05</v>
      </c>
      <c r="O49" s="9">
        <f t="shared" si="1"/>
        <v>223.8095238095238</v>
      </c>
      <c r="P49" s="15">
        <f t="shared" si="2"/>
        <v>1.4932787234042553</v>
      </c>
      <c r="Q49" s="26">
        <v>210000</v>
      </c>
      <c r="R49" s="26">
        <v>1</v>
      </c>
      <c r="S49" s="26">
        <f t="shared" si="3"/>
        <v>2</v>
      </c>
      <c r="T49" s="10">
        <f t="shared" si="4"/>
        <v>96.23216099820186</v>
      </c>
      <c r="U49" s="10">
        <f t="shared" si="5"/>
        <v>2.078307271970512</v>
      </c>
      <c r="V49" s="10">
        <f t="shared" si="6"/>
        <v>6.45001005430585</v>
      </c>
      <c r="W49" s="26">
        <v>2.54</v>
      </c>
      <c r="X49" s="26">
        <v>3.09</v>
      </c>
      <c r="Y49" s="26">
        <v>1.1</v>
      </c>
      <c r="Z49" s="10">
        <f t="shared" si="7"/>
        <v>181.8181818181818</v>
      </c>
      <c r="AA49" s="44" t="s">
        <v>270</v>
      </c>
    </row>
    <row r="50" spans="1:27" s="44" customFormat="1" ht="15">
      <c r="A50" s="44" t="s">
        <v>63</v>
      </c>
      <c r="B50" s="44">
        <v>0</v>
      </c>
      <c r="C50" s="44" t="s">
        <v>9</v>
      </c>
      <c r="D50" s="44" t="s">
        <v>10</v>
      </c>
      <c r="E50" s="44">
        <v>-32.192</v>
      </c>
      <c r="F50" s="43">
        <v>2</v>
      </c>
      <c r="L50" s="9">
        <f t="shared" si="0"/>
        <v>32.425</v>
      </c>
      <c r="M50" s="25">
        <v>235</v>
      </c>
      <c r="N50" s="25">
        <v>1.05</v>
      </c>
      <c r="O50" s="9">
        <f t="shared" si="1"/>
        <v>223.8095238095238</v>
      </c>
      <c r="P50" s="15">
        <f t="shared" si="2"/>
        <v>1.448776595744681</v>
      </c>
      <c r="Q50" s="26">
        <v>210000</v>
      </c>
      <c r="R50" s="26">
        <v>1</v>
      </c>
      <c r="S50" s="26">
        <f t="shared" si="3"/>
        <v>2.8284</v>
      </c>
      <c r="T50" s="10">
        <f t="shared" si="4"/>
        <v>96.23216099820186</v>
      </c>
      <c r="U50" s="10">
        <f t="shared" si="5"/>
        <v>2.9391421440206975</v>
      </c>
      <c r="V50" s="10">
        <f t="shared" si="6"/>
        <v>12.51533854016572</v>
      </c>
      <c r="W50" s="26">
        <v>3.73</v>
      </c>
      <c r="X50" s="26">
        <v>9.78</v>
      </c>
      <c r="Y50" s="26">
        <v>1.62</v>
      </c>
      <c r="Z50" s="10">
        <f t="shared" si="7"/>
        <v>174.59259259259255</v>
      </c>
      <c r="AA50" s="44" t="s">
        <v>267</v>
      </c>
    </row>
    <row r="51" spans="1:27" s="44" customFormat="1" ht="15">
      <c r="A51" s="44" t="s">
        <v>103</v>
      </c>
      <c r="B51" s="44">
        <v>0</v>
      </c>
      <c r="C51" s="44" t="s">
        <v>9</v>
      </c>
      <c r="D51" s="44" t="s">
        <v>10</v>
      </c>
      <c r="E51" s="44">
        <v>-31.947</v>
      </c>
      <c r="F51" s="43">
        <v>2</v>
      </c>
      <c r="L51" s="9">
        <f t="shared" si="0"/>
        <v>32.192</v>
      </c>
      <c r="M51" s="25">
        <v>235</v>
      </c>
      <c r="N51" s="25">
        <v>1.05</v>
      </c>
      <c r="O51" s="9">
        <f t="shared" si="1"/>
        <v>223.8095238095238</v>
      </c>
      <c r="P51" s="15">
        <f t="shared" si="2"/>
        <v>1.4383659574468086</v>
      </c>
      <c r="Q51" s="26">
        <v>210000</v>
      </c>
      <c r="R51" s="26">
        <v>1</v>
      </c>
      <c r="S51" s="26">
        <f t="shared" si="3"/>
        <v>2</v>
      </c>
      <c r="T51" s="10">
        <f t="shared" si="4"/>
        <v>96.23216099820186</v>
      </c>
      <c r="U51" s="10">
        <f t="shared" si="5"/>
        <v>2.078307271970512</v>
      </c>
      <c r="V51" s="10">
        <f t="shared" si="6"/>
        <v>6.212821988217407</v>
      </c>
      <c r="W51" s="26">
        <v>2.54</v>
      </c>
      <c r="X51" s="26">
        <v>3.09</v>
      </c>
      <c r="Y51" s="26">
        <v>1.1</v>
      </c>
      <c r="Z51" s="10">
        <f t="shared" si="7"/>
        <v>181.8181818181818</v>
      </c>
      <c r="AA51" s="44" t="s">
        <v>270</v>
      </c>
    </row>
    <row r="52" spans="1:27" s="44" customFormat="1" ht="15">
      <c r="A52" s="44" t="s">
        <v>223</v>
      </c>
      <c r="B52" s="44">
        <v>0</v>
      </c>
      <c r="C52" s="44" t="s">
        <v>9</v>
      </c>
      <c r="D52" s="44" t="s">
        <v>10</v>
      </c>
      <c r="E52" s="44">
        <v>-31</v>
      </c>
      <c r="F52" s="43">
        <v>2.8284</v>
      </c>
      <c r="L52" s="9">
        <f t="shared" si="0"/>
        <v>31.947</v>
      </c>
      <c r="M52" s="25">
        <v>235</v>
      </c>
      <c r="N52" s="25">
        <v>1.05</v>
      </c>
      <c r="O52" s="9">
        <f t="shared" si="1"/>
        <v>223.8095238095238</v>
      </c>
      <c r="P52" s="15">
        <f t="shared" si="2"/>
        <v>1.42741914893617</v>
      </c>
      <c r="Q52" s="26">
        <v>210000</v>
      </c>
      <c r="R52" s="26">
        <v>1</v>
      </c>
      <c r="S52" s="26">
        <f t="shared" si="3"/>
        <v>2</v>
      </c>
      <c r="T52" s="10">
        <f t="shared" si="4"/>
        <v>96.23216099820186</v>
      </c>
      <c r="U52" s="10">
        <f t="shared" si="5"/>
        <v>2.078307271970512</v>
      </c>
      <c r="V52" s="10">
        <f t="shared" si="6"/>
        <v>6.165538769184315</v>
      </c>
      <c r="W52" s="26">
        <v>2.54</v>
      </c>
      <c r="X52" s="26">
        <v>3.09</v>
      </c>
      <c r="Y52" s="26">
        <v>1.1</v>
      </c>
      <c r="Z52" s="10">
        <f t="shared" si="7"/>
        <v>181.8181818181818</v>
      </c>
      <c r="AA52" s="44" t="s">
        <v>270</v>
      </c>
    </row>
    <row r="53" spans="1:27" s="44" customFormat="1" ht="15">
      <c r="A53" s="44" t="s">
        <v>34</v>
      </c>
      <c r="B53" s="44">
        <v>0</v>
      </c>
      <c r="C53" s="44" t="s">
        <v>9</v>
      </c>
      <c r="D53" s="44" t="s">
        <v>10</v>
      </c>
      <c r="E53" s="44">
        <v>-29.567</v>
      </c>
      <c r="F53" s="43">
        <v>2</v>
      </c>
      <c r="L53" s="9">
        <f t="shared" si="0"/>
        <v>31</v>
      </c>
      <c r="M53" s="25">
        <v>235</v>
      </c>
      <c r="N53" s="25">
        <v>1.05</v>
      </c>
      <c r="O53" s="9">
        <f t="shared" si="1"/>
        <v>223.8095238095238</v>
      </c>
      <c r="P53" s="15">
        <f t="shared" si="2"/>
        <v>1.3851063829787236</v>
      </c>
      <c r="Q53" s="26">
        <v>210000</v>
      </c>
      <c r="R53" s="26">
        <v>1</v>
      </c>
      <c r="S53" s="26">
        <f t="shared" si="3"/>
        <v>2.8284</v>
      </c>
      <c r="T53" s="10">
        <f t="shared" si="4"/>
        <v>96.23216099820186</v>
      </c>
      <c r="U53" s="10">
        <f t="shared" si="5"/>
        <v>2.9391421440206975</v>
      </c>
      <c r="V53" s="10">
        <f t="shared" si="6"/>
        <v>11.965319807097528</v>
      </c>
      <c r="W53" s="26">
        <v>3.73</v>
      </c>
      <c r="X53" s="26">
        <v>9.78</v>
      </c>
      <c r="Y53" s="26">
        <v>1.62</v>
      </c>
      <c r="Z53" s="10">
        <f t="shared" si="7"/>
        <v>174.59259259259255</v>
      </c>
      <c r="AA53" s="44" t="s">
        <v>267</v>
      </c>
    </row>
    <row r="54" spans="1:27" s="44" customFormat="1" ht="15">
      <c r="A54" s="44" t="s">
        <v>35</v>
      </c>
      <c r="B54" s="44">
        <v>0</v>
      </c>
      <c r="C54" s="44" t="s">
        <v>9</v>
      </c>
      <c r="D54" s="44" t="s">
        <v>10</v>
      </c>
      <c r="E54" s="44">
        <v>-26.53</v>
      </c>
      <c r="F54" s="43">
        <v>2</v>
      </c>
      <c r="L54" s="9">
        <f t="shared" si="0"/>
        <v>29.567</v>
      </c>
      <c r="M54" s="25">
        <v>235</v>
      </c>
      <c r="N54" s="25">
        <v>1.05</v>
      </c>
      <c r="O54" s="9">
        <f t="shared" si="1"/>
        <v>223.8095238095238</v>
      </c>
      <c r="P54" s="15">
        <f t="shared" si="2"/>
        <v>1.3210787234042554</v>
      </c>
      <c r="Q54" s="26">
        <v>210000</v>
      </c>
      <c r="R54" s="26">
        <v>1</v>
      </c>
      <c r="S54" s="26">
        <f t="shared" si="3"/>
        <v>2</v>
      </c>
      <c r="T54" s="10">
        <f t="shared" si="4"/>
        <v>96.23216099820186</v>
      </c>
      <c r="U54" s="10">
        <f t="shared" si="5"/>
        <v>2.078307271970512</v>
      </c>
      <c r="V54" s="10">
        <f t="shared" si="6"/>
        <v>5.706216070005718</v>
      </c>
      <c r="W54" s="26">
        <v>2.54</v>
      </c>
      <c r="X54" s="26">
        <v>3.09</v>
      </c>
      <c r="Y54" s="26">
        <v>1.1</v>
      </c>
      <c r="Z54" s="10">
        <f t="shared" si="7"/>
        <v>181.8181818181818</v>
      </c>
      <c r="AA54" s="44" t="s">
        <v>270</v>
      </c>
    </row>
    <row r="55" spans="1:27" s="44" customFormat="1" ht="15">
      <c r="A55" s="44" t="s">
        <v>118</v>
      </c>
      <c r="B55" s="44">
        <v>0</v>
      </c>
      <c r="C55" s="44" t="s">
        <v>9</v>
      </c>
      <c r="D55" s="44" t="s">
        <v>10</v>
      </c>
      <c r="E55" s="44">
        <v>-26.133</v>
      </c>
      <c r="F55" s="43">
        <v>2</v>
      </c>
      <c r="L55" s="9">
        <f t="shared" si="0"/>
        <v>26.53</v>
      </c>
      <c r="M55" s="25">
        <v>235</v>
      </c>
      <c r="N55" s="25">
        <v>1.05</v>
      </c>
      <c r="O55" s="9">
        <f t="shared" si="1"/>
        <v>223.8095238095238</v>
      </c>
      <c r="P55" s="15">
        <f t="shared" si="2"/>
        <v>1.1853829787234045</v>
      </c>
      <c r="Q55" s="26">
        <v>210000</v>
      </c>
      <c r="R55" s="26">
        <v>1</v>
      </c>
      <c r="S55" s="26">
        <f t="shared" si="3"/>
        <v>2</v>
      </c>
      <c r="T55" s="10">
        <f t="shared" si="4"/>
        <v>96.23216099820186</v>
      </c>
      <c r="U55" s="10">
        <f t="shared" si="5"/>
        <v>2.078307271970512</v>
      </c>
      <c r="V55" s="10">
        <f t="shared" si="6"/>
        <v>5.120097146726138</v>
      </c>
      <c r="W55" s="26">
        <v>2.54</v>
      </c>
      <c r="X55" s="26">
        <v>3.09</v>
      </c>
      <c r="Y55" s="26">
        <v>1.1</v>
      </c>
      <c r="Z55" s="10">
        <f t="shared" si="7"/>
        <v>181.8181818181818</v>
      </c>
      <c r="AA55" s="44" t="s">
        <v>270</v>
      </c>
    </row>
    <row r="56" spans="1:27" s="44" customFormat="1" ht="15">
      <c r="A56" s="44" t="s">
        <v>109</v>
      </c>
      <c r="B56" s="44">
        <v>0</v>
      </c>
      <c r="C56" s="44" t="s">
        <v>9</v>
      </c>
      <c r="D56" s="44" t="s">
        <v>10</v>
      </c>
      <c r="E56" s="44">
        <v>-25.152</v>
      </c>
      <c r="F56" s="43">
        <v>2</v>
      </c>
      <c r="L56" s="9">
        <f t="shared" si="0"/>
        <v>26.133</v>
      </c>
      <c r="M56" s="25">
        <v>235</v>
      </c>
      <c r="N56" s="25">
        <v>1.05</v>
      </c>
      <c r="O56" s="9">
        <f t="shared" si="1"/>
        <v>223.8095238095238</v>
      </c>
      <c r="P56" s="15">
        <f t="shared" si="2"/>
        <v>1.1676446808510639</v>
      </c>
      <c r="Q56" s="26">
        <v>210000</v>
      </c>
      <c r="R56" s="26">
        <v>1</v>
      </c>
      <c r="S56" s="26">
        <f t="shared" si="3"/>
        <v>2</v>
      </c>
      <c r="T56" s="10">
        <f t="shared" si="4"/>
        <v>96.23216099820186</v>
      </c>
      <c r="U56" s="10">
        <f t="shared" si="5"/>
        <v>2.078307271970512</v>
      </c>
      <c r="V56" s="10">
        <f t="shared" si="6"/>
        <v>5.043479032619455</v>
      </c>
      <c r="W56" s="26">
        <v>2.54</v>
      </c>
      <c r="X56" s="26">
        <v>3.09</v>
      </c>
      <c r="Y56" s="26">
        <v>1.1</v>
      </c>
      <c r="Z56" s="10">
        <f t="shared" si="7"/>
        <v>181.8181818181818</v>
      </c>
      <c r="AA56" s="44" t="s">
        <v>270</v>
      </c>
    </row>
    <row r="57" spans="1:27" s="44" customFormat="1" ht="15">
      <c r="A57" s="44" t="s">
        <v>24</v>
      </c>
      <c r="B57" s="44">
        <v>0</v>
      </c>
      <c r="C57" s="44" t="s">
        <v>9</v>
      </c>
      <c r="D57" s="44" t="s">
        <v>10</v>
      </c>
      <c r="E57" s="44">
        <v>-24.974</v>
      </c>
      <c r="F57" s="43">
        <v>2</v>
      </c>
      <c r="L57" s="9">
        <f t="shared" si="0"/>
        <v>25.152</v>
      </c>
      <c r="M57" s="25">
        <v>235</v>
      </c>
      <c r="N57" s="25">
        <v>1.05</v>
      </c>
      <c r="O57" s="9">
        <f t="shared" si="1"/>
        <v>223.8095238095238</v>
      </c>
      <c r="P57" s="15">
        <f t="shared" si="2"/>
        <v>1.1238127659574468</v>
      </c>
      <c r="Q57" s="26">
        <v>210000</v>
      </c>
      <c r="R57" s="26">
        <v>1</v>
      </c>
      <c r="S57" s="26">
        <f t="shared" si="3"/>
        <v>2</v>
      </c>
      <c r="T57" s="10">
        <f t="shared" si="4"/>
        <v>96.23216099820186</v>
      </c>
      <c r="U57" s="10">
        <f t="shared" si="5"/>
        <v>2.078307271970512</v>
      </c>
      <c r="V57" s="10">
        <f t="shared" si="6"/>
        <v>4.854153163756344</v>
      </c>
      <c r="W57" s="26">
        <v>2.54</v>
      </c>
      <c r="X57" s="26">
        <v>3.09</v>
      </c>
      <c r="Y57" s="26">
        <v>1.1</v>
      </c>
      <c r="Z57" s="10">
        <f t="shared" si="7"/>
        <v>181.8181818181818</v>
      </c>
      <c r="AA57" s="44" t="s">
        <v>270</v>
      </c>
    </row>
    <row r="58" spans="1:27" s="44" customFormat="1" ht="15">
      <c r="A58" s="44" t="s">
        <v>44</v>
      </c>
      <c r="B58" s="44">
        <v>0</v>
      </c>
      <c r="C58" s="44" t="s">
        <v>9</v>
      </c>
      <c r="D58" s="44" t="s">
        <v>10</v>
      </c>
      <c r="E58" s="44">
        <v>-24.656</v>
      </c>
      <c r="F58" s="43">
        <v>2</v>
      </c>
      <c r="L58" s="9">
        <f t="shared" si="0"/>
        <v>24.974</v>
      </c>
      <c r="M58" s="25">
        <v>235</v>
      </c>
      <c r="N58" s="25">
        <v>1.05</v>
      </c>
      <c r="O58" s="9">
        <f t="shared" si="1"/>
        <v>223.8095238095238</v>
      </c>
      <c r="P58" s="15">
        <f t="shared" si="2"/>
        <v>1.1158595744680853</v>
      </c>
      <c r="Q58" s="26">
        <v>210000</v>
      </c>
      <c r="R58" s="26">
        <v>1</v>
      </c>
      <c r="S58" s="26">
        <f t="shared" si="3"/>
        <v>2</v>
      </c>
      <c r="T58" s="10">
        <f t="shared" si="4"/>
        <v>96.23216099820186</v>
      </c>
      <c r="U58" s="10">
        <f t="shared" si="5"/>
        <v>2.078307271970512</v>
      </c>
      <c r="V58" s="10">
        <f t="shared" si="6"/>
        <v>4.819800457683323</v>
      </c>
      <c r="W58" s="26">
        <v>2.54</v>
      </c>
      <c r="X58" s="26">
        <v>3.09</v>
      </c>
      <c r="Y58" s="26">
        <v>1.1</v>
      </c>
      <c r="Z58" s="10">
        <f t="shared" si="7"/>
        <v>181.8181818181818</v>
      </c>
      <c r="AA58" s="44" t="s">
        <v>270</v>
      </c>
    </row>
    <row r="59" spans="1:27" s="44" customFormat="1" ht="15">
      <c r="A59" s="44" t="s">
        <v>186</v>
      </c>
      <c r="B59" s="44">
        <v>0</v>
      </c>
      <c r="C59" s="44" t="s">
        <v>9</v>
      </c>
      <c r="D59" s="44" t="s">
        <v>10</v>
      </c>
      <c r="E59" s="44">
        <v>-24.525</v>
      </c>
      <c r="F59" s="43">
        <v>2.8284</v>
      </c>
      <c r="L59" s="9">
        <f t="shared" si="0"/>
        <v>24.656</v>
      </c>
      <c r="M59" s="25">
        <v>235</v>
      </c>
      <c r="N59" s="25">
        <v>1.05</v>
      </c>
      <c r="O59" s="9">
        <f t="shared" si="1"/>
        <v>223.8095238095238</v>
      </c>
      <c r="P59" s="15">
        <f t="shared" si="2"/>
        <v>1.1016510638297874</v>
      </c>
      <c r="Q59" s="26">
        <v>210000</v>
      </c>
      <c r="R59" s="26">
        <v>1</v>
      </c>
      <c r="S59" s="26">
        <f t="shared" si="3"/>
        <v>2</v>
      </c>
      <c r="T59" s="10">
        <f t="shared" si="4"/>
        <v>96.23216099820186</v>
      </c>
      <c r="U59" s="10">
        <f t="shared" si="5"/>
        <v>2.078307271970512</v>
      </c>
      <c r="V59" s="10">
        <f t="shared" si="6"/>
        <v>4.758428769305678</v>
      </c>
      <c r="W59" s="26">
        <v>2.54</v>
      </c>
      <c r="X59" s="26">
        <v>3.09</v>
      </c>
      <c r="Y59" s="26">
        <v>1.1</v>
      </c>
      <c r="Z59" s="10">
        <f t="shared" si="7"/>
        <v>181.8181818181818</v>
      </c>
      <c r="AA59" s="44" t="s">
        <v>270</v>
      </c>
    </row>
    <row r="60" spans="1:27" s="44" customFormat="1" ht="15">
      <c r="A60" s="44" t="s">
        <v>100</v>
      </c>
      <c r="B60" s="44">
        <v>0</v>
      </c>
      <c r="C60" s="44" t="s">
        <v>9</v>
      </c>
      <c r="D60" s="44" t="s">
        <v>10</v>
      </c>
      <c r="E60" s="44">
        <v>-23.513</v>
      </c>
      <c r="F60" s="43">
        <v>2</v>
      </c>
      <c r="L60" s="9">
        <f t="shared" si="0"/>
        <v>24.525</v>
      </c>
      <c r="M60" s="25">
        <v>235</v>
      </c>
      <c r="N60" s="25">
        <v>1.05</v>
      </c>
      <c r="O60" s="9">
        <f t="shared" si="1"/>
        <v>223.8095238095238</v>
      </c>
      <c r="P60" s="15">
        <f t="shared" si="2"/>
        <v>1.0957978723404256</v>
      </c>
      <c r="Q60" s="26">
        <v>210000</v>
      </c>
      <c r="R60" s="26">
        <v>1</v>
      </c>
      <c r="S60" s="26">
        <f t="shared" si="3"/>
        <v>2.8284</v>
      </c>
      <c r="T60" s="10">
        <f t="shared" si="4"/>
        <v>96.23216099820186</v>
      </c>
      <c r="U60" s="10">
        <f t="shared" si="5"/>
        <v>2.9391421440206975</v>
      </c>
      <c r="V60" s="10">
        <f t="shared" si="6"/>
        <v>9.466111879647316</v>
      </c>
      <c r="W60" s="26">
        <v>3.73</v>
      </c>
      <c r="X60" s="26">
        <v>9.78</v>
      </c>
      <c r="Y60" s="26">
        <v>1.62</v>
      </c>
      <c r="Z60" s="10">
        <f t="shared" si="7"/>
        <v>174.59259259259255</v>
      </c>
      <c r="AA60" s="44" t="s">
        <v>267</v>
      </c>
    </row>
    <row r="61" spans="1:27" s="44" customFormat="1" ht="15">
      <c r="A61" s="44" t="s">
        <v>120</v>
      </c>
      <c r="B61" s="44">
        <v>0</v>
      </c>
      <c r="C61" s="44" t="s">
        <v>9</v>
      </c>
      <c r="D61" s="44" t="s">
        <v>10</v>
      </c>
      <c r="E61" s="44">
        <v>-23.132</v>
      </c>
      <c r="F61" s="43">
        <v>2</v>
      </c>
      <c r="L61" s="9">
        <f t="shared" si="0"/>
        <v>23.513</v>
      </c>
      <c r="M61" s="25">
        <v>235</v>
      </c>
      <c r="N61" s="25">
        <v>1.05</v>
      </c>
      <c r="O61" s="9">
        <f t="shared" si="1"/>
        <v>223.8095238095238</v>
      </c>
      <c r="P61" s="15">
        <f t="shared" si="2"/>
        <v>1.05058085106383</v>
      </c>
      <c r="Q61" s="26">
        <v>210000</v>
      </c>
      <c r="R61" s="26">
        <v>1</v>
      </c>
      <c r="S61" s="26">
        <f t="shared" si="3"/>
        <v>2</v>
      </c>
      <c r="T61" s="10">
        <f t="shared" si="4"/>
        <v>96.23216099820186</v>
      </c>
      <c r="U61" s="10">
        <f t="shared" si="5"/>
        <v>2.078307271970512</v>
      </c>
      <c r="V61" s="10">
        <f t="shared" si="6"/>
        <v>4.537838078061503</v>
      </c>
      <c r="W61" s="26">
        <v>2.54</v>
      </c>
      <c r="X61" s="26">
        <v>3.09</v>
      </c>
      <c r="Y61" s="26">
        <v>1.1</v>
      </c>
      <c r="Z61" s="10">
        <f t="shared" si="7"/>
        <v>181.8181818181818</v>
      </c>
      <c r="AA61" s="44" t="s">
        <v>270</v>
      </c>
    </row>
    <row r="62" spans="1:27" s="44" customFormat="1" ht="15">
      <c r="A62" s="44" t="s">
        <v>31</v>
      </c>
      <c r="B62" s="44">
        <v>0</v>
      </c>
      <c r="C62" s="44" t="s">
        <v>9</v>
      </c>
      <c r="D62" s="44" t="s">
        <v>10</v>
      </c>
      <c r="E62" s="44">
        <v>-22.481</v>
      </c>
      <c r="F62" s="43">
        <v>2</v>
      </c>
      <c r="L62" s="9">
        <f t="shared" si="0"/>
        <v>23.132</v>
      </c>
      <c r="M62" s="25">
        <v>235</v>
      </c>
      <c r="N62" s="25">
        <v>1.05</v>
      </c>
      <c r="O62" s="9">
        <f t="shared" si="1"/>
        <v>223.8095238095238</v>
      </c>
      <c r="P62" s="15">
        <f t="shared" si="2"/>
        <v>1.0335574468085107</v>
      </c>
      <c r="Q62" s="26">
        <v>210000</v>
      </c>
      <c r="R62" s="26">
        <v>1</v>
      </c>
      <c r="S62" s="26">
        <f t="shared" si="3"/>
        <v>2</v>
      </c>
      <c r="T62" s="10">
        <f t="shared" si="4"/>
        <v>96.23216099820186</v>
      </c>
      <c r="U62" s="10">
        <f t="shared" si="5"/>
        <v>2.078307271970512</v>
      </c>
      <c r="V62" s="10">
        <f t="shared" si="6"/>
        <v>4.4643078476467775</v>
      </c>
      <c r="W62" s="26">
        <v>2.54</v>
      </c>
      <c r="X62" s="26">
        <v>3.09</v>
      </c>
      <c r="Y62" s="26">
        <v>1.1</v>
      </c>
      <c r="Z62" s="10">
        <f t="shared" si="7"/>
        <v>181.8181818181818</v>
      </c>
      <c r="AA62" s="44" t="s">
        <v>270</v>
      </c>
    </row>
    <row r="63" spans="1:27" s="44" customFormat="1" ht="15">
      <c r="A63" s="44" t="s">
        <v>42</v>
      </c>
      <c r="B63" s="44">
        <v>0</v>
      </c>
      <c r="C63" s="44" t="s">
        <v>9</v>
      </c>
      <c r="D63" s="44" t="s">
        <v>10</v>
      </c>
      <c r="E63" s="44">
        <v>-21.93</v>
      </c>
      <c r="F63" s="43">
        <v>2</v>
      </c>
      <c r="L63" s="9">
        <f t="shared" si="0"/>
        <v>22.481</v>
      </c>
      <c r="M63" s="25">
        <v>235</v>
      </c>
      <c r="N63" s="25">
        <v>1.05</v>
      </c>
      <c r="O63" s="9">
        <f t="shared" si="1"/>
        <v>223.8095238095238</v>
      </c>
      <c r="P63" s="15">
        <f t="shared" si="2"/>
        <v>1.0044702127659575</v>
      </c>
      <c r="Q63" s="26">
        <v>210000</v>
      </c>
      <c r="R63" s="26">
        <v>1</v>
      </c>
      <c r="S63" s="26">
        <f t="shared" si="3"/>
        <v>2</v>
      </c>
      <c r="T63" s="10">
        <f t="shared" si="4"/>
        <v>96.23216099820186</v>
      </c>
      <c r="U63" s="10">
        <f t="shared" si="5"/>
        <v>2.078307271970512</v>
      </c>
      <c r="V63" s="10">
        <f t="shared" si="6"/>
        <v>4.338669579930278</v>
      </c>
      <c r="W63" s="26">
        <v>2.54</v>
      </c>
      <c r="X63" s="26">
        <v>3.09</v>
      </c>
      <c r="Y63" s="26">
        <v>1.1</v>
      </c>
      <c r="Z63" s="10">
        <f t="shared" si="7"/>
        <v>181.8181818181818</v>
      </c>
      <c r="AA63" s="44" t="s">
        <v>270</v>
      </c>
    </row>
    <row r="64" spans="1:27" s="44" customFormat="1" ht="15">
      <c r="A64" s="44" t="s">
        <v>64</v>
      </c>
      <c r="B64" s="44">
        <v>0</v>
      </c>
      <c r="C64" s="44" t="s">
        <v>9</v>
      </c>
      <c r="D64" s="44" t="s">
        <v>10</v>
      </c>
      <c r="E64" s="44">
        <v>-21.721</v>
      </c>
      <c r="F64" s="43">
        <v>2</v>
      </c>
      <c r="L64" s="9">
        <f t="shared" si="0"/>
        <v>21.93</v>
      </c>
      <c r="M64" s="25">
        <v>235</v>
      </c>
      <c r="N64" s="25">
        <v>1.05</v>
      </c>
      <c r="O64" s="9">
        <f t="shared" si="1"/>
        <v>223.8095238095238</v>
      </c>
      <c r="P64" s="15">
        <f t="shared" si="2"/>
        <v>0.9798510638297874</v>
      </c>
      <c r="Q64" s="26">
        <v>210000</v>
      </c>
      <c r="R64" s="26">
        <v>1</v>
      </c>
      <c r="S64" s="26">
        <f t="shared" si="3"/>
        <v>2</v>
      </c>
      <c r="T64" s="10">
        <f t="shared" si="4"/>
        <v>96.23216099820186</v>
      </c>
      <c r="U64" s="10">
        <f t="shared" si="5"/>
        <v>2.078307271970512</v>
      </c>
      <c r="V64" s="10">
        <f t="shared" si="6"/>
        <v>4.232330585288511</v>
      </c>
      <c r="W64" s="26">
        <v>2.54</v>
      </c>
      <c r="X64" s="26">
        <v>3.09</v>
      </c>
      <c r="Y64" s="26">
        <v>1.1</v>
      </c>
      <c r="Z64" s="10">
        <f t="shared" si="7"/>
        <v>181.8181818181818</v>
      </c>
      <c r="AA64" s="44" t="s">
        <v>270</v>
      </c>
    </row>
    <row r="65" spans="1:27" s="44" customFormat="1" ht="15">
      <c r="A65" s="44" t="s">
        <v>73</v>
      </c>
      <c r="B65" s="44">
        <v>0</v>
      </c>
      <c r="C65" s="44" t="s">
        <v>9</v>
      </c>
      <c r="D65" s="44" t="s">
        <v>10</v>
      </c>
      <c r="E65" s="44">
        <v>-21.395</v>
      </c>
      <c r="F65" s="43">
        <v>2</v>
      </c>
      <c r="L65" s="9">
        <f t="shared" si="0"/>
        <v>21.721</v>
      </c>
      <c r="M65" s="25">
        <v>235</v>
      </c>
      <c r="N65" s="25">
        <v>1.05</v>
      </c>
      <c r="O65" s="9">
        <f t="shared" si="1"/>
        <v>223.8095238095238</v>
      </c>
      <c r="P65" s="15">
        <f t="shared" si="2"/>
        <v>0.970512765957447</v>
      </c>
      <c r="Q65" s="26">
        <v>210000</v>
      </c>
      <c r="R65" s="26">
        <v>1</v>
      </c>
      <c r="S65" s="26">
        <f t="shared" si="3"/>
        <v>2</v>
      </c>
      <c r="T65" s="10">
        <f t="shared" si="4"/>
        <v>96.23216099820186</v>
      </c>
      <c r="U65" s="10">
        <f t="shared" si="5"/>
        <v>2.078307271970512</v>
      </c>
      <c r="V65" s="10">
        <f t="shared" si="6"/>
        <v>4.191995104562324</v>
      </c>
      <c r="W65" s="26">
        <v>2.54</v>
      </c>
      <c r="X65" s="26">
        <v>3.09</v>
      </c>
      <c r="Y65" s="26">
        <v>1.1</v>
      </c>
      <c r="Z65" s="10">
        <f t="shared" si="7"/>
        <v>181.8181818181818</v>
      </c>
      <c r="AA65" s="44" t="s">
        <v>270</v>
      </c>
    </row>
    <row r="66" spans="1:27" s="44" customFormat="1" ht="15">
      <c r="A66" s="44" t="s">
        <v>194</v>
      </c>
      <c r="B66" s="44">
        <v>0</v>
      </c>
      <c r="C66" s="44" t="s">
        <v>9</v>
      </c>
      <c r="D66" s="44" t="s">
        <v>10</v>
      </c>
      <c r="E66" s="44">
        <v>-20.475</v>
      </c>
      <c r="F66" s="43">
        <v>2.8284</v>
      </c>
      <c r="L66" s="9">
        <f t="shared" si="0"/>
        <v>21.395</v>
      </c>
      <c r="M66" s="25">
        <v>235</v>
      </c>
      <c r="N66" s="25">
        <v>1.05</v>
      </c>
      <c r="O66" s="9">
        <f t="shared" si="1"/>
        <v>223.8095238095238</v>
      </c>
      <c r="P66" s="15">
        <f t="shared" si="2"/>
        <v>0.9559468085106383</v>
      </c>
      <c r="Q66" s="26">
        <v>210000</v>
      </c>
      <c r="R66" s="26">
        <v>1</v>
      </c>
      <c r="S66" s="26">
        <f t="shared" si="3"/>
        <v>2</v>
      </c>
      <c r="T66" s="10">
        <f t="shared" si="4"/>
        <v>96.23216099820186</v>
      </c>
      <c r="U66" s="10">
        <f t="shared" si="5"/>
        <v>2.078307271970512</v>
      </c>
      <c r="V66" s="10">
        <f t="shared" si="6"/>
        <v>4.1290794743387</v>
      </c>
      <c r="W66" s="26">
        <v>2.54</v>
      </c>
      <c r="X66" s="26">
        <v>3.09</v>
      </c>
      <c r="Y66" s="26">
        <v>1.1</v>
      </c>
      <c r="Z66" s="10">
        <f t="shared" si="7"/>
        <v>181.8181818181818</v>
      </c>
      <c r="AA66" s="44" t="s">
        <v>270</v>
      </c>
    </row>
    <row r="67" spans="1:27" s="44" customFormat="1" ht="15">
      <c r="A67" s="44" t="s">
        <v>161</v>
      </c>
      <c r="B67" s="44">
        <v>0</v>
      </c>
      <c r="C67" s="44" t="s">
        <v>9</v>
      </c>
      <c r="D67" s="44" t="s">
        <v>10</v>
      </c>
      <c r="E67" s="44">
        <v>-19.34</v>
      </c>
      <c r="F67" s="43">
        <v>2.8284</v>
      </c>
      <c r="L67" s="9">
        <f t="shared" si="0"/>
        <v>20.475</v>
      </c>
      <c r="M67" s="25">
        <v>235</v>
      </c>
      <c r="N67" s="25">
        <v>1.05</v>
      </c>
      <c r="O67" s="9">
        <f t="shared" si="1"/>
        <v>223.8095238095238</v>
      </c>
      <c r="P67" s="15">
        <f t="shared" si="2"/>
        <v>0.9148404255319149</v>
      </c>
      <c r="Q67" s="26">
        <v>210000</v>
      </c>
      <c r="R67" s="26">
        <v>1</v>
      </c>
      <c r="S67" s="26">
        <f t="shared" si="3"/>
        <v>2.8284</v>
      </c>
      <c r="T67" s="10">
        <f t="shared" si="4"/>
        <v>96.23216099820186</v>
      </c>
      <c r="U67" s="10">
        <f t="shared" si="5"/>
        <v>2.9391421440206975</v>
      </c>
      <c r="V67" s="10">
        <f t="shared" si="6"/>
        <v>7.902900743558769</v>
      </c>
      <c r="W67" s="26">
        <v>3.73</v>
      </c>
      <c r="X67" s="26">
        <v>9.78</v>
      </c>
      <c r="Y67" s="26">
        <v>1.62</v>
      </c>
      <c r="Z67" s="10">
        <f t="shared" si="7"/>
        <v>174.59259259259255</v>
      </c>
      <c r="AA67" s="44" t="s">
        <v>267</v>
      </c>
    </row>
    <row r="68" spans="1:27" s="44" customFormat="1" ht="15">
      <c r="A68" s="44" t="s">
        <v>14</v>
      </c>
      <c r="B68" s="44">
        <v>0</v>
      </c>
      <c r="C68" s="44" t="s">
        <v>9</v>
      </c>
      <c r="D68" s="44" t="s">
        <v>10</v>
      </c>
      <c r="E68" s="44">
        <v>-18.926</v>
      </c>
      <c r="F68" s="43">
        <v>2</v>
      </c>
      <c r="L68" s="9">
        <f t="shared" si="0"/>
        <v>19.34</v>
      </c>
      <c r="M68" s="25">
        <v>235</v>
      </c>
      <c r="N68" s="25">
        <v>1.05</v>
      </c>
      <c r="O68" s="9">
        <f t="shared" si="1"/>
        <v>223.8095238095238</v>
      </c>
      <c r="P68" s="15">
        <f t="shared" si="2"/>
        <v>0.8641276595744681</v>
      </c>
      <c r="Q68" s="26">
        <v>210000</v>
      </c>
      <c r="R68" s="26">
        <v>1</v>
      </c>
      <c r="S68" s="26">
        <f t="shared" si="3"/>
        <v>2.8284</v>
      </c>
      <c r="T68" s="10">
        <f t="shared" si="4"/>
        <v>96.23216099820186</v>
      </c>
      <c r="U68" s="10">
        <f t="shared" si="5"/>
        <v>2.9391421440206975</v>
      </c>
      <c r="V68" s="10">
        <f t="shared" si="6"/>
        <v>7.464815647395683</v>
      </c>
      <c r="W68" s="26">
        <v>3.73</v>
      </c>
      <c r="X68" s="26">
        <v>9.78</v>
      </c>
      <c r="Y68" s="26">
        <v>1.62</v>
      </c>
      <c r="Z68" s="10">
        <f t="shared" si="7"/>
        <v>174.59259259259255</v>
      </c>
      <c r="AA68" s="44" t="s">
        <v>267</v>
      </c>
    </row>
    <row r="69" spans="1:27" s="44" customFormat="1" ht="15">
      <c r="A69" s="44" t="s">
        <v>18</v>
      </c>
      <c r="B69" s="44">
        <v>0</v>
      </c>
      <c r="C69" s="44" t="s">
        <v>9</v>
      </c>
      <c r="D69" s="44" t="s">
        <v>10</v>
      </c>
      <c r="E69" s="44">
        <v>-18.926</v>
      </c>
      <c r="F69" s="43">
        <v>2</v>
      </c>
      <c r="L69" s="9">
        <f aca="true" t="shared" si="8" ref="L69:L106">E68*(-1)</f>
        <v>18.926</v>
      </c>
      <c r="M69" s="25">
        <v>235</v>
      </c>
      <c r="N69" s="25">
        <v>1.05</v>
      </c>
      <c r="O69" s="9">
        <f aca="true" t="shared" si="9" ref="O69:O106">M69/N69</f>
        <v>223.8095238095238</v>
      </c>
      <c r="P69" s="15">
        <f aca="true" t="shared" si="10" ref="P69:P106">L69*10/O69</f>
        <v>0.8456297872340426</v>
      </c>
      <c r="Q69" s="26">
        <v>210000</v>
      </c>
      <c r="R69" s="26">
        <v>1</v>
      </c>
      <c r="S69" s="26">
        <f aca="true" t="shared" si="11" ref="S69:S106">F68</f>
        <v>2</v>
      </c>
      <c r="T69" s="10">
        <f aca="true" t="shared" si="12" ref="T69:T106">PI()*SQRT(Q69/O69)</f>
        <v>96.23216099820186</v>
      </c>
      <c r="U69" s="10">
        <f aca="true" t="shared" si="13" ref="U69:U106">R69*S69*100/T69</f>
        <v>2.078307271970512</v>
      </c>
      <c r="V69" s="10">
        <f aca="true" t="shared" si="14" ref="V69:V106">P69*U69^2</f>
        <v>3.652580422123591</v>
      </c>
      <c r="W69" s="26">
        <v>2.54</v>
      </c>
      <c r="X69" s="26">
        <v>3.09</v>
      </c>
      <c r="Y69" s="26">
        <v>1.1</v>
      </c>
      <c r="Z69" s="10">
        <f aca="true" t="shared" si="15" ref="Z69:Z132">R69*S69*100/Y69</f>
        <v>181.8181818181818</v>
      </c>
      <c r="AA69" s="44" t="s">
        <v>270</v>
      </c>
    </row>
    <row r="70" spans="1:27" s="44" customFormat="1" ht="15">
      <c r="A70" s="44" t="s">
        <v>113</v>
      </c>
      <c r="B70" s="44">
        <v>0</v>
      </c>
      <c r="C70" s="44" t="s">
        <v>9</v>
      </c>
      <c r="D70" s="44" t="s">
        <v>10</v>
      </c>
      <c r="E70" s="44">
        <v>-17.793</v>
      </c>
      <c r="F70" s="43">
        <v>2</v>
      </c>
      <c r="L70" s="9">
        <f t="shared" si="8"/>
        <v>18.926</v>
      </c>
      <c r="M70" s="25">
        <v>235</v>
      </c>
      <c r="N70" s="25">
        <v>1.05</v>
      </c>
      <c r="O70" s="9">
        <f t="shared" si="9"/>
        <v>223.8095238095238</v>
      </c>
      <c r="P70" s="15">
        <f t="shared" si="10"/>
        <v>0.8456297872340426</v>
      </c>
      <c r="Q70" s="26">
        <v>210000</v>
      </c>
      <c r="R70" s="26">
        <v>1</v>
      </c>
      <c r="S70" s="26">
        <f t="shared" si="11"/>
        <v>2</v>
      </c>
      <c r="T70" s="10">
        <f t="shared" si="12"/>
        <v>96.23216099820186</v>
      </c>
      <c r="U70" s="10">
        <f t="shared" si="13"/>
        <v>2.078307271970512</v>
      </c>
      <c r="V70" s="10">
        <f t="shared" si="14"/>
        <v>3.652580422123591</v>
      </c>
      <c r="W70" s="26">
        <v>2.54</v>
      </c>
      <c r="X70" s="26">
        <v>3.09</v>
      </c>
      <c r="Y70" s="26">
        <v>1.1</v>
      </c>
      <c r="Z70" s="10">
        <f t="shared" si="15"/>
        <v>181.8181818181818</v>
      </c>
      <c r="AA70" s="44" t="s">
        <v>270</v>
      </c>
    </row>
    <row r="71" spans="1:27" s="44" customFormat="1" ht="15">
      <c r="A71" s="44" t="s">
        <v>65</v>
      </c>
      <c r="B71" s="44">
        <v>0</v>
      </c>
      <c r="C71" s="44" t="s">
        <v>9</v>
      </c>
      <c r="D71" s="44" t="s">
        <v>10</v>
      </c>
      <c r="E71" s="44">
        <v>-17.697</v>
      </c>
      <c r="F71" s="43">
        <v>2</v>
      </c>
      <c r="L71" s="9">
        <f t="shared" si="8"/>
        <v>17.793</v>
      </c>
      <c r="M71" s="25">
        <v>235</v>
      </c>
      <c r="N71" s="25">
        <v>1.05</v>
      </c>
      <c r="O71" s="9">
        <f t="shared" si="9"/>
        <v>223.8095238095238</v>
      </c>
      <c r="P71" s="15">
        <f t="shared" si="10"/>
        <v>0.7950063829787235</v>
      </c>
      <c r="Q71" s="26">
        <v>210000</v>
      </c>
      <c r="R71" s="26">
        <v>1</v>
      </c>
      <c r="S71" s="26">
        <f t="shared" si="11"/>
        <v>2</v>
      </c>
      <c r="T71" s="10">
        <f t="shared" si="12"/>
        <v>96.23216099820186</v>
      </c>
      <c r="U71" s="10">
        <f t="shared" si="13"/>
        <v>2.078307271970512</v>
      </c>
      <c r="V71" s="10">
        <f t="shared" si="14"/>
        <v>3.433919658186889</v>
      </c>
      <c r="W71" s="26">
        <v>2.54</v>
      </c>
      <c r="X71" s="26">
        <v>3.09</v>
      </c>
      <c r="Y71" s="26">
        <v>1.1</v>
      </c>
      <c r="Z71" s="10">
        <f t="shared" si="15"/>
        <v>181.8181818181818</v>
      </c>
      <c r="AA71" s="44" t="s">
        <v>270</v>
      </c>
    </row>
    <row r="72" spans="1:27" s="44" customFormat="1" ht="15">
      <c r="A72" s="44" t="s">
        <v>16</v>
      </c>
      <c r="B72" s="44">
        <v>0</v>
      </c>
      <c r="C72" s="44" t="s">
        <v>9</v>
      </c>
      <c r="D72" s="44" t="s">
        <v>10</v>
      </c>
      <c r="E72" s="44">
        <v>-15.431</v>
      </c>
      <c r="F72" s="43">
        <v>2</v>
      </c>
      <c r="L72" s="9">
        <f t="shared" si="8"/>
        <v>17.697</v>
      </c>
      <c r="M72" s="25">
        <v>235</v>
      </c>
      <c r="N72" s="25">
        <v>1.05</v>
      </c>
      <c r="O72" s="9">
        <f t="shared" si="9"/>
        <v>223.8095238095238</v>
      </c>
      <c r="P72" s="15">
        <f t="shared" si="10"/>
        <v>0.7907170212765958</v>
      </c>
      <c r="Q72" s="26">
        <v>210000</v>
      </c>
      <c r="R72" s="26">
        <v>1</v>
      </c>
      <c r="S72" s="26">
        <f t="shared" si="11"/>
        <v>2</v>
      </c>
      <c r="T72" s="10">
        <f t="shared" si="12"/>
        <v>96.23216099820186</v>
      </c>
      <c r="U72" s="10">
        <f t="shared" si="13"/>
        <v>2.078307271970512</v>
      </c>
      <c r="V72" s="10">
        <f t="shared" si="14"/>
        <v>3.4153923560351473</v>
      </c>
      <c r="W72" s="26">
        <v>2.54</v>
      </c>
      <c r="X72" s="26">
        <v>3.09</v>
      </c>
      <c r="Y72" s="26">
        <v>1.1</v>
      </c>
      <c r="Z72" s="10">
        <f t="shared" si="15"/>
        <v>181.8181818181818</v>
      </c>
      <c r="AA72" s="44" t="s">
        <v>270</v>
      </c>
    </row>
    <row r="73" spans="1:27" s="44" customFormat="1" ht="15">
      <c r="A73" s="44" t="s">
        <v>177</v>
      </c>
      <c r="B73" s="44">
        <v>0</v>
      </c>
      <c r="C73" s="44" t="s">
        <v>9</v>
      </c>
      <c r="D73" s="44" t="s">
        <v>10</v>
      </c>
      <c r="E73" s="44">
        <v>-15.091</v>
      </c>
      <c r="F73" s="43">
        <v>2.8284</v>
      </c>
      <c r="L73" s="9">
        <f t="shared" si="8"/>
        <v>15.431</v>
      </c>
      <c r="M73" s="25">
        <v>235</v>
      </c>
      <c r="N73" s="25">
        <v>1.05</v>
      </c>
      <c r="O73" s="9">
        <f t="shared" si="9"/>
        <v>223.8095238095238</v>
      </c>
      <c r="P73" s="15">
        <f t="shared" si="10"/>
        <v>0.6894702127659575</v>
      </c>
      <c r="Q73" s="26">
        <v>210000</v>
      </c>
      <c r="R73" s="26">
        <v>1</v>
      </c>
      <c r="S73" s="26">
        <f t="shared" si="11"/>
        <v>2</v>
      </c>
      <c r="T73" s="10">
        <f t="shared" si="12"/>
        <v>96.23216099820186</v>
      </c>
      <c r="U73" s="10">
        <f t="shared" si="13"/>
        <v>2.078307271970512</v>
      </c>
      <c r="V73" s="10">
        <f t="shared" si="14"/>
        <v>2.9780708281617425</v>
      </c>
      <c r="W73" s="26">
        <v>2.54</v>
      </c>
      <c r="X73" s="26">
        <v>3.09</v>
      </c>
      <c r="Y73" s="26">
        <v>1.1</v>
      </c>
      <c r="Z73" s="10">
        <f t="shared" si="15"/>
        <v>181.8181818181818</v>
      </c>
      <c r="AA73" s="44" t="s">
        <v>270</v>
      </c>
    </row>
    <row r="74" spans="1:27" s="44" customFormat="1" ht="15">
      <c r="A74" s="44" t="s">
        <v>38</v>
      </c>
      <c r="B74" s="44">
        <v>0</v>
      </c>
      <c r="C74" s="44" t="s">
        <v>9</v>
      </c>
      <c r="D74" s="44" t="s">
        <v>10</v>
      </c>
      <c r="E74" s="44">
        <v>-14.987</v>
      </c>
      <c r="F74" s="43">
        <v>2</v>
      </c>
      <c r="L74" s="9">
        <f t="shared" si="8"/>
        <v>15.091</v>
      </c>
      <c r="M74" s="25">
        <v>235</v>
      </c>
      <c r="N74" s="25">
        <v>1.05</v>
      </c>
      <c r="O74" s="9">
        <f t="shared" si="9"/>
        <v>223.8095238095238</v>
      </c>
      <c r="P74" s="15">
        <f t="shared" si="10"/>
        <v>0.6742787234042553</v>
      </c>
      <c r="Q74" s="26">
        <v>210000</v>
      </c>
      <c r="R74" s="26">
        <v>1</v>
      </c>
      <c r="S74" s="26">
        <f t="shared" si="11"/>
        <v>2.8284</v>
      </c>
      <c r="T74" s="10">
        <f t="shared" si="12"/>
        <v>96.23216099820186</v>
      </c>
      <c r="U74" s="10">
        <f t="shared" si="13"/>
        <v>2.9391421440206975</v>
      </c>
      <c r="V74" s="10">
        <f t="shared" si="14"/>
        <v>5.824794877706735</v>
      </c>
      <c r="W74" s="26">
        <v>3.73</v>
      </c>
      <c r="X74" s="26">
        <v>9.78</v>
      </c>
      <c r="Y74" s="26">
        <v>1.62</v>
      </c>
      <c r="Z74" s="10">
        <f t="shared" si="15"/>
        <v>174.59259259259255</v>
      </c>
      <c r="AA74" s="44" t="s">
        <v>267</v>
      </c>
    </row>
    <row r="75" spans="1:27" s="44" customFormat="1" ht="15">
      <c r="A75" s="46" t="s">
        <v>8</v>
      </c>
      <c r="B75" s="46">
        <v>0</v>
      </c>
      <c r="C75" s="46" t="s">
        <v>9</v>
      </c>
      <c r="D75" s="46" t="s">
        <v>10</v>
      </c>
      <c r="E75" s="46">
        <v>-13.944</v>
      </c>
      <c r="F75" s="43">
        <v>2</v>
      </c>
      <c r="L75" s="9">
        <f t="shared" si="8"/>
        <v>14.987</v>
      </c>
      <c r="M75" s="25">
        <v>235</v>
      </c>
      <c r="N75" s="25">
        <v>1.05</v>
      </c>
      <c r="O75" s="9">
        <f t="shared" si="9"/>
        <v>223.8095238095238</v>
      </c>
      <c r="P75" s="15">
        <f t="shared" si="10"/>
        <v>0.6696319148936171</v>
      </c>
      <c r="Q75" s="26">
        <v>210000</v>
      </c>
      <c r="R75" s="26">
        <v>1</v>
      </c>
      <c r="S75" s="26">
        <f t="shared" si="11"/>
        <v>2</v>
      </c>
      <c r="T75" s="10">
        <f t="shared" si="12"/>
        <v>96.23216099820186</v>
      </c>
      <c r="U75" s="10">
        <f t="shared" si="13"/>
        <v>2.078307271970512</v>
      </c>
      <c r="V75" s="10">
        <f t="shared" si="14"/>
        <v>2.8923820557099367</v>
      </c>
      <c r="W75" s="26">
        <v>2.54</v>
      </c>
      <c r="X75" s="26">
        <v>3.09</v>
      </c>
      <c r="Y75" s="26">
        <v>1.1</v>
      </c>
      <c r="Z75" s="10">
        <f t="shared" si="15"/>
        <v>181.8181818181818</v>
      </c>
      <c r="AA75" s="44" t="s">
        <v>270</v>
      </c>
    </row>
    <row r="76" spans="1:27" s="44" customFormat="1" ht="15">
      <c r="A76" s="44" t="s">
        <v>111</v>
      </c>
      <c r="B76" s="44">
        <v>0</v>
      </c>
      <c r="C76" s="44" t="s">
        <v>9</v>
      </c>
      <c r="D76" s="44" t="s">
        <v>10</v>
      </c>
      <c r="E76" s="44">
        <v>-13.202</v>
      </c>
      <c r="F76" s="43">
        <v>2</v>
      </c>
      <c r="L76" s="9">
        <f t="shared" si="8"/>
        <v>13.944</v>
      </c>
      <c r="M76" s="25">
        <v>235</v>
      </c>
      <c r="N76" s="25">
        <v>1.05</v>
      </c>
      <c r="O76" s="9">
        <f t="shared" si="9"/>
        <v>223.8095238095238</v>
      </c>
      <c r="P76" s="15">
        <f t="shared" si="10"/>
        <v>0.6230297872340426</v>
      </c>
      <c r="Q76" s="26">
        <v>210000</v>
      </c>
      <c r="R76" s="26">
        <v>1</v>
      </c>
      <c r="S76" s="26">
        <f t="shared" si="11"/>
        <v>2</v>
      </c>
      <c r="T76" s="10">
        <f t="shared" si="12"/>
        <v>96.23216099820186</v>
      </c>
      <c r="U76" s="10">
        <f t="shared" si="13"/>
        <v>2.078307271970512</v>
      </c>
      <c r="V76" s="10">
        <f t="shared" si="14"/>
        <v>2.691090637540492</v>
      </c>
      <c r="W76" s="26">
        <v>2.54</v>
      </c>
      <c r="X76" s="26">
        <v>3.09</v>
      </c>
      <c r="Y76" s="26">
        <v>1.1</v>
      </c>
      <c r="Z76" s="10">
        <f t="shared" si="15"/>
        <v>181.8181818181818</v>
      </c>
      <c r="AA76" s="44" t="s">
        <v>270</v>
      </c>
    </row>
    <row r="77" spans="1:27" s="44" customFormat="1" ht="15">
      <c r="A77" s="44" t="s">
        <v>117</v>
      </c>
      <c r="B77" s="44">
        <v>0</v>
      </c>
      <c r="C77" s="44" t="s">
        <v>9</v>
      </c>
      <c r="D77" s="44" t="s">
        <v>10</v>
      </c>
      <c r="E77" s="44">
        <v>-13.202</v>
      </c>
      <c r="F77" s="43">
        <v>2</v>
      </c>
      <c r="L77" s="9">
        <f t="shared" si="8"/>
        <v>13.202</v>
      </c>
      <c r="M77" s="25">
        <v>235</v>
      </c>
      <c r="N77" s="25">
        <v>1.05</v>
      </c>
      <c r="O77" s="9">
        <f t="shared" si="9"/>
        <v>223.8095238095238</v>
      </c>
      <c r="P77" s="15">
        <f t="shared" si="10"/>
        <v>0.589876595744681</v>
      </c>
      <c r="Q77" s="26">
        <v>210000</v>
      </c>
      <c r="R77" s="26">
        <v>1</v>
      </c>
      <c r="S77" s="26">
        <f t="shared" si="11"/>
        <v>2</v>
      </c>
      <c r="T77" s="10">
        <f t="shared" si="12"/>
        <v>96.23216099820186</v>
      </c>
      <c r="U77" s="10">
        <f t="shared" si="13"/>
        <v>2.078307271970512</v>
      </c>
      <c r="V77" s="10">
        <f t="shared" si="14"/>
        <v>2.5478900313259887</v>
      </c>
      <c r="W77" s="26">
        <v>2.54</v>
      </c>
      <c r="X77" s="26">
        <v>3.09</v>
      </c>
      <c r="Y77" s="26">
        <v>1.1</v>
      </c>
      <c r="Z77" s="10">
        <f t="shared" si="15"/>
        <v>181.8181818181818</v>
      </c>
      <c r="AA77" s="44" t="s">
        <v>270</v>
      </c>
    </row>
    <row r="78" spans="1:27" s="44" customFormat="1" ht="15">
      <c r="A78" s="44" t="s">
        <v>74</v>
      </c>
      <c r="B78" s="44">
        <v>0</v>
      </c>
      <c r="C78" s="44" t="s">
        <v>9</v>
      </c>
      <c r="D78" s="44" t="s">
        <v>10</v>
      </c>
      <c r="E78" s="44">
        <v>-11.959</v>
      </c>
      <c r="F78" s="43">
        <v>2</v>
      </c>
      <c r="L78" s="9">
        <f t="shared" si="8"/>
        <v>13.202</v>
      </c>
      <c r="M78" s="25">
        <v>235</v>
      </c>
      <c r="N78" s="25">
        <v>1.05</v>
      </c>
      <c r="O78" s="9">
        <f t="shared" si="9"/>
        <v>223.8095238095238</v>
      </c>
      <c r="P78" s="15">
        <f t="shared" si="10"/>
        <v>0.589876595744681</v>
      </c>
      <c r="Q78" s="26">
        <v>210000</v>
      </c>
      <c r="R78" s="26">
        <v>1</v>
      </c>
      <c r="S78" s="26">
        <f t="shared" si="11"/>
        <v>2</v>
      </c>
      <c r="T78" s="10">
        <f t="shared" si="12"/>
        <v>96.23216099820186</v>
      </c>
      <c r="U78" s="10">
        <f t="shared" si="13"/>
        <v>2.078307271970512</v>
      </c>
      <c r="V78" s="10">
        <f t="shared" si="14"/>
        <v>2.5478900313259887</v>
      </c>
      <c r="W78" s="26">
        <v>2.54</v>
      </c>
      <c r="X78" s="26">
        <v>3.09</v>
      </c>
      <c r="Y78" s="26">
        <v>1.1</v>
      </c>
      <c r="Z78" s="10">
        <f t="shared" si="15"/>
        <v>181.8181818181818</v>
      </c>
      <c r="AA78" s="44" t="s">
        <v>270</v>
      </c>
    </row>
    <row r="79" spans="1:27" s="44" customFormat="1" ht="15">
      <c r="A79" s="44" t="s">
        <v>172</v>
      </c>
      <c r="B79" s="44">
        <v>0</v>
      </c>
      <c r="C79" s="44" t="s">
        <v>9</v>
      </c>
      <c r="D79" s="44" t="s">
        <v>10</v>
      </c>
      <c r="E79" s="44">
        <v>-10.909</v>
      </c>
      <c r="F79" s="43">
        <v>2.8284</v>
      </c>
      <c r="L79" s="9">
        <f t="shared" si="8"/>
        <v>11.959</v>
      </c>
      <c r="M79" s="25">
        <v>235</v>
      </c>
      <c r="N79" s="25">
        <v>1.05</v>
      </c>
      <c r="O79" s="9">
        <f t="shared" si="9"/>
        <v>223.8095238095238</v>
      </c>
      <c r="P79" s="15">
        <f t="shared" si="10"/>
        <v>0.5343382978723404</v>
      </c>
      <c r="Q79" s="26">
        <v>210000</v>
      </c>
      <c r="R79" s="26">
        <v>1</v>
      </c>
      <c r="S79" s="26">
        <f t="shared" si="11"/>
        <v>2</v>
      </c>
      <c r="T79" s="10">
        <f t="shared" si="12"/>
        <v>96.23216099820186</v>
      </c>
      <c r="U79" s="10">
        <f t="shared" si="13"/>
        <v>2.078307271970512</v>
      </c>
      <c r="V79" s="10">
        <f t="shared" si="14"/>
        <v>2.3080000670070815</v>
      </c>
      <c r="W79" s="26">
        <v>2.54</v>
      </c>
      <c r="X79" s="26">
        <v>3.09</v>
      </c>
      <c r="Y79" s="26">
        <v>1.1</v>
      </c>
      <c r="Z79" s="10">
        <f t="shared" si="15"/>
        <v>181.8181818181818</v>
      </c>
      <c r="AA79" s="44" t="s">
        <v>270</v>
      </c>
    </row>
    <row r="80" spans="1:27" s="44" customFormat="1" ht="15">
      <c r="A80" s="44" t="s">
        <v>106</v>
      </c>
      <c r="B80" s="44">
        <v>0</v>
      </c>
      <c r="C80" s="44" t="s">
        <v>9</v>
      </c>
      <c r="D80" s="44" t="s">
        <v>10</v>
      </c>
      <c r="E80" s="44">
        <v>-10.879</v>
      </c>
      <c r="F80" s="43">
        <v>2</v>
      </c>
      <c r="L80" s="9">
        <f t="shared" si="8"/>
        <v>10.909</v>
      </c>
      <c r="M80" s="25">
        <v>235</v>
      </c>
      <c r="N80" s="25">
        <v>1.05</v>
      </c>
      <c r="O80" s="9">
        <f t="shared" si="9"/>
        <v>223.8095238095238</v>
      </c>
      <c r="P80" s="15">
        <f t="shared" si="10"/>
        <v>0.4874234042553192</v>
      </c>
      <c r="Q80" s="26">
        <v>210000</v>
      </c>
      <c r="R80" s="26">
        <v>1</v>
      </c>
      <c r="S80" s="26">
        <f t="shared" si="11"/>
        <v>2.8284</v>
      </c>
      <c r="T80" s="10">
        <f t="shared" si="12"/>
        <v>96.23216099820186</v>
      </c>
      <c r="U80" s="10">
        <f t="shared" si="13"/>
        <v>2.9391421440206975</v>
      </c>
      <c r="V80" s="10">
        <f t="shared" si="14"/>
        <v>4.210634637923449</v>
      </c>
      <c r="W80" s="26">
        <v>3.73</v>
      </c>
      <c r="X80" s="26">
        <v>9.78</v>
      </c>
      <c r="Y80" s="26">
        <v>1.62</v>
      </c>
      <c r="Z80" s="10">
        <f t="shared" si="15"/>
        <v>174.59259259259255</v>
      </c>
      <c r="AA80" s="44" t="s">
        <v>267</v>
      </c>
    </row>
    <row r="81" spans="1:27" s="44" customFormat="1" ht="15">
      <c r="A81" s="46" t="s">
        <v>158</v>
      </c>
      <c r="B81" s="46">
        <v>0</v>
      </c>
      <c r="C81" s="46" t="s">
        <v>9</v>
      </c>
      <c r="D81" s="46" t="s">
        <v>10</v>
      </c>
      <c r="E81" s="46">
        <v>-9.856</v>
      </c>
      <c r="F81" s="43">
        <v>2.8284</v>
      </c>
      <c r="L81" s="9">
        <f t="shared" si="8"/>
        <v>10.879</v>
      </c>
      <c r="M81" s="25">
        <v>235</v>
      </c>
      <c r="N81" s="25">
        <v>1.05</v>
      </c>
      <c r="O81" s="9">
        <f t="shared" si="9"/>
        <v>223.8095238095238</v>
      </c>
      <c r="P81" s="15">
        <f t="shared" si="10"/>
        <v>0.4860829787234042</v>
      </c>
      <c r="Q81" s="26">
        <v>210000</v>
      </c>
      <c r="R81" s="26">
        <v>1</v>
      </c>
      <c r="S81" s="26">
        <f t="shared" si="11"/>
        <v>2</v>
      </c>
      <c r="T81" s="10">
        <f t="shared" si="12"/>
        <v>96.23216099820186</v>
      </c>
      <c r="U81" s="10">
        <f t="shared" si="13"/>
        <v>2.078307271970512</v>
      </c>
      <c r="V81" s="10">
        <f t="shared" si="14"/>
        <v>2.0995679177999866</v>
      </c>
      <c r="W81" s="26">
        <v>2.54</v>
      </c>
      <c r="X81" s="26">
        <v>3.09</v>
      </c>
      <c r="Y81" s="26">
        <v>1.1</v>
      </c>
      <c r="Z81" s="10">
        <f t="shared" si="15"/>
        <v>181.8181818181818</v>
      </c>
      <c r="AA81" s="44" t="s">
        <v>270</v>
      </c>
    </row>
    <row r="82" spans="1:27" s="44" customFormat="1" ht="15">
      <c r="A82" s="44" t="s">
        <v>40</v>
      </c>
      <c r="B82" s="44">
        <v>0</v>
      </c>
      <c r="C82" s="44" t="s">
        <v>9</v>
      </c>
      <c r="D82" s="44" t="s">
        <v>10</v>
      </c>
      <c r="E82" s="44">
        <v>-8.399</v>
      </c>
      <c r="F82" s="43">
        <v>2</v>
      </c>
      <c r="L82" s="9">
        <f t="shared" si="8"/>
        <v>9.856</v>
      </c>
      <c r="M82" s="25">
        <v>235</v>
      </c>
      <c r="N82" s="25">
        <v>1.05</v>
      </c>
      <c r="O82" s="9">
        <f t="shared" si="9"/>
        <v>223.8095238095238</v>
      </c>
      <c r="P82" s="15">
        <f t="shared" si="10"/>
        <v>0.44037446808510644</v>
      </c>
      <c r="Q82" s="26">
        <v>210000</v>
      </c>
      <c r="R82" s="26">
        <v>1</v>
      </c>
      <c r="S82" s="26">
        <f t="shared" si="11"/>
        <v>2.8284</v>
      </c>
      <c r="T82" s="10">
        <f t="shared" si="12"/>
        <v>96.23216099820186</v>
      </c>
      <c r="U82" s="10">
        <f t="shared" si="13"/>
        <v>2.9391421440206975</v>
      </c>
      <c r="V82" s="10">
        <f t="shared" si="14"/>
        <v>3.8041997425404266</v>
      </c>
      <c r="W82" s="26">
        <v>3.73</v>
      </c>
      <c r="X82" s="26">
        <v>9.78</v>
      </c>
      <c r="Y82" s="26">
        <v>1.62</v>
      </c>
      <c r="Z82" s="10">
        <f t="shared" si="15"/>
        <v>174.59259259259255</v>
      </c>
      <c r="AA82" s="44" t="s">
        <v>267</v>
      </c>
    </row>
    <row r="83" spans="1:27" s="44" customFormat="1" ht="15">
      <c r="A83" s="44" t="s">
        <v>60</v>
      </c>
      <c r="B83" s="44">
        <v>0</v>
      </c>
      <c r="C83" s="44" t="s">
        <v>9</v>
      </c>
      <c r="D83" s="44" t="s">
        <v>10</v>
      </c>
      <c r="E83" s="44">
        <v>-8.063</v>
      </c>
      <c r="F83" s="43">
        <v>2</v>
      </c>
      <c r="L83" s="9">
        <f t="shared" si="8"/>
        <v>8.399</v>
      </c>
      <c r="M83" s="25">
        <v>235</v>
      </c>
      <c r="N83" s="25">
        <v>1.05</v>
      </c>
      <c r="O83" s="9">
        <f t="shared" si="9"/>
        <v>223.8095238095238</v>
      </c>
      <c r="P83" s="15">
        <f t="shared" si="10"/>
        <v>0.3752744680851064</v>
      </c>
      <c r="Q83" s="26">
        <v>210000</v>
      </c>
      <c r="R83" s="26">
        <v>1</v>
      </c>
      <c r="S83" s="26">
        <f t="shared" si="11"/>
        <v>2</v>
      </c>
      <c r="T83" s="10">
        <f t="shared" si="12"/>
        <v>96.23216099820186</v>
      </c>
      <c r="U83" s="10">
        <f t="shared" si="13"/>
        <v>2.078307271970512</v>
      </c>
      <c r="V83" s="10">
        <f t="shared" si="14"/>
        <v>1.6209459455466575</v>
      </c>
      <c r="W83" s="26">
        <v>2.54</v>
      </c>
      <c r="X83" s="26">
        <v>3.09</v>
      </c>
      <c r="Y83" s="26">
        <v>1.1</v>
      </c>
      <c r="Z83" s="10">
        <f t="shared" si="15"/>
        <v>181.8181818181818</v>
      </c>
      <c r="AA83" s="44" t="s">
        <v>270</v>
      </c>
    </row>
    <row r="84" spans="1:27" s="44" customFormat="1" ht="15">
      <c r="A84" s="44" t="s">
        <v>214</v>
      </c>
      <c r="B84" s="44">
        <v>0</v>
      </c>
      <c r="C84" s="44" t="s">
        <v>9</v>
      </c>
      <c r="D84" s="44" t="s">
        <v>10</v>
      </c>
      <c r="E84" s="44">
        <v>-5.665</v>
      </c>
      <c r="F84" s="43">
        <v>2.8284</v>
      </c>
      <c r="L84" s="9">
        <f t="shared" si="8"/>
        <v>8.063</v>
      </c>
      <c r="M84" s="25">
        <v>235</v>
      </c>
      <c r="N84" s="25">
        <v>1.05</v>
      </c>
      <c r="O84" s="9">
        <f t="shared" si="9"/>
        <v>223.8095238095238</v>
      </c>
      <c r="P84" s="15">
        <f t="shared" si="10"/>
        <v>0.3602617021276596</v>
      </c>
      <c r="Q84" s="26">
        <v>210000</v>
      </c>
      <c r="R84" s="26">
        <v>1</v>
      </c>
      <c r="S84" s="26">
        <f t="shared" si="11"/>
        <v>2</v>
      </c>
      <c r="T84" s="10">
        <f t="shared" si="12"/>
        <v>96.23216099820186</v>
      </c>
      <c r="U84" s="10">
        <f t="shared" si="13"/>
        <v>2.078307271970512</v>
      </c>
      <c r="V84" s="10">
        <f t="shared" si="14"/>
        <v>1.5561003880155615</v>
      </c>
      <c r="W84" s="26">
        <v>2.54</v>
      </c>
      <c r="X84" s="26">
        <v>3.09</v>
      </c>
      <c r="Y84" s="26">
        <v>1.1</v>
      </c>
      <c r="Z84" s="10">
        <f t="shared" si="15"/>
        <v>181.8181818181818</v>
      </c>
      <c r="AA84" s="44" t="s">
        <v>270</v>
      </c>
    </row>
    <row r="85" spans="1:27" s="44" customFormat="1" ht="15">
      <c r="A85" s="44" t="s">
        <v>216</v>
      </c>
      <c r="B85" s="44">
        <v>0</v>
      </c>
      <c r="C85" s="44" t="s">
        <v>9</v>
      </c>
      <c r="D85" s="44" t="s">
        <v>10</v>
      </c>
      <c r="E85" s="44">
        <v>-5.281</v>
      </c>
      <c r="F85" s="43">
        <v>2.8284</v>
      </c>
      <c r="L85" s="9">
        <f t="shared" si="8"/>
        <v>5.665</v>
      </c>
      <c r="M85" s="25">
        <v>235</v>
      </c>
      <c r="N85" s="25">
        <v>1.05</v>
      </c>
      <c r="O85" s="9">
        <f t="shared" si="9"/>
        <v>223.8095238095238</v>
      </c>
      <c r="P85" s="15">
        <f t="shared" si="10"/>
        <v>0.25311702127659574</v>
      </c>
      <c r="Q85" s="26">
        <v>210000</v>
      </c>
      <c r="R85" s="26">
        <v>1</v>
      </c>
      <c r="S85" s="26">
        <f t="shared" si="11"/>
        <v>2.8284</v>
      </c>
      <c r="T85" s="10">
        <f t="shared" si="12"/>
        <v>96.23216099820186</v>
      </c>
      <c r="U85" s="10">
        <f t="shared" si="13"/>
        <v>2.9391421440206975</v>
      </c>
      <c r="V85" s="10">
        <f t="shared" si="14"/>
        <v>2.1865657002324994</v>
      </c>
      <c r="W85" s="26">
        <v>3.73</v>
      </c>
      <c r="X85" s="26">
        <v>9.78</v>
      </c>
      <c r="Y85" s="26">
        <v>1.62</v>
      </c>
      <c r="Z85" s="10">
        <f t="shared" si="15"/>
        <v>174.59259259259255</v>
      </c>
      <c r="AA85" s="44" t="s">
        <v>267</v>
      </c>
    </row>
    <row r="86" spans="1:27" s="44" customFormat="1" ht="15">
      <c r="A86" s="44" t="s">
        <v>225</v>
      </c>
      <c r="B86" s="44">
        <v>0</v>
      </c>
      <c r="C86" s="44" t="s">
        <v>9</v>
      </c>
      <c r="D86" s="44" t="s">
        <v>10</v>
      </c>
      <c r="E86" s="44">
        <v>-5.001</v>
      </c>
      <c r="F86" s="43">
        <v>2.8284</v>
      </c>
      <c r="L86" s="9">
        <f t="shared" si="8"/>
        <v>5.281</v>
      </c>
      <c r="M86" s="25">
        <v>235</v>
      </c>
      <c r="N86" s="25">
        <v>1.05</v>
      </c>
      <c r="O86" s="9">
        <f t="shared" si="9"/>
        <v>223.8095238095238</v>
      </c>
      <c r="P86" s="15">
        <f t="shared" si="10"/>
        <v>0.2359595744680851</v>
      </c>
      <c r="Q86" s="26">
        <v>210000</v>
      </c>
      <c r="R86" s="26">
        <v>1</v>
      </c>
      <c r="S86" s="26">
        <f t="shared" si="11"/>
        <v>2.8284</v>
      </c>
      <c r="T86" s="10">
        <f t="shared" si="12"/>
        <v>96.23216099820186</v>
      </c>
      <c r="U86" s="10">
        <f t="shared" si="13"/>
        <v>2.9391421440206975</v>
      </c>
      <c r="V86" s="10">
        <f t="shared" si="14"/>
        <v>2.0383501258478076</v>
      </c>
      <c r="W86" s="26">
        <v>3.73</v>
      </c>
      <c r="X86" s="26">
        <v>9.78</v>
      </c>
      <c r="Y86" s="26">
        <v>1.62</v>
      </c>
      <c r="Z86" s="10">
        <f t="shared" si="15"/>
        <v>174.59259259259255</v>
      </c>
      <c r="AA86" s="44" t="s">
        <v>267</v>
      </c>
    </row>
    <row r="87" spans="1:27" s="44" customFormat="1" ht="15">
      <c r="A87" s="44" t="s">
        <v>224</v>
      </c>
      <c r="B87" s="44">
        <v>0</v>
      </c>
      <c r="C87" s="44" t="s">
        <v>9</v>
      </c>
      <c r="D87" s="44" t="s">
        <v>10</v>
      </c>
      <c r="E87" s="44">
        <v>-4.801</v>
      </c>
      <c r="F87" s="43">
        <v>2.8284</v>
      </c>
      <c r="L87" s="9">
        <f t="shared" si="8"/>
        <v>5.001</v>
      </c>
      <c r="M87" s="25">
        <v>235</v>
      </c>
      <c r="N87" s="25">
        <v>1.05</v>
      </c>
      <c r="O87" s="9">
        <f t="shared" si="9"/>
        <v>223.8095238095238</v>
      </c>
      <c r="P87" s="15">
        <f t="shared" si="10"/>
        <v>0.2234489361702128</v>
      </c>
      <c r="Q87" s="26">
        <v>210000</v>
      </c>
      <c r="R87" s="26">
        <v>1</v>
      </c>
      <c r="S87" s="26">
        <f t="shared" si="11"/>
        <v>2.8284</v>
      </c>
      <c r="T87" s="10">
        <f t="shared" si="12"/>
        <v>96.23216099820186</v>
      </c>
      <c r="U87" s="10">
        <f t="shared" si="13"/>
        <v>2.9391421440206975</v>
      </c>
      <c r="V87" s="10">
        <f t="shared" si="14"/>
        <v>1.9302762695256366</v>
      </c>
      <c r="W87" s="26">
        <v>3.73</v>
      </c>
      <c r="X87" s="26">
        <v>9.78</v>
      </c>
      <c r="Y87" s="26">
        <v>1.62</v>
      </c>
      <c r="Z87" s="10">
        <f t="shared" si="15"/>
        <v>174.59259259259255</v>
      </c>
      <c r="AA87" s="44" t="s">
        <v>267</v>
      </c>
    </row>
    <row r="88" spans="1:27" s="44" customFormat="1" ht="15">
      <c r="A88" s="44" t="s">
        <v>57</v>
      </c>
      <c r="B88" s="44">
        <v>0</v>
      </c>
      <c r="C88" s="44" t="s">
        <v>9</v>
      </c>
      <c r="D88" s="44" t="s">
        <v>10</v>
      </c>
      <c r="E88" s="44">
        <v>-4.568</v>
      </c>
      <c r="F88" s="43">
        <v>2</v>
      </c>
      <c r="L88" s="9">
        <f t="shared" si="8"/>
        <v>4.801</v>
      </c>
      <c r="M88" s="25">
        <v>235</v>
      </c>
      <c r="N88" s="25">
        <v>1.05</v>
      </c>
      <c r="O88" s="9">
        <f t="shared" si="9"/>
        <v>223.8095238095238</v>
      </c>
      <c r="P88" s="15">
        <f t="shared" si="10"/>
        <v>0.21451276595744684</v>
      </c>
      <c r="Q88" s="26">
        <v>210000</v>
      </c>
      <c r="R88" s="26">
        <v>1</v>
      </c>
      <c r="S88" s="26">
        <f t="shared" si="11"/>
        <v>2.8284</v>
      </c>
      <c r="T88" s="10">
        <f t="shared" si="12"/>
        <v>96.23216099820186</v>
      </c>
      <c r="U88" s="10">
        <f t="shared" si="13"/>
        <v>2.9391421440206975</v>
      </c>
      <c r="V88" s="10">
        <f t="shared" si="14"/>
        <v>1.853080657866943</v>
      </c>
      <c r="W88" s="26">
        <v>3.73</v>
      </c>
      <c r="X88" s="26">
        <v>9.78</v>
      </c>
      <c r="Y88" s="26">
        <v>1.62</v>
      </c>
      <c r="Z88" s="10">
        <f t="shared" si="15"/>
        <v>174.59259259259255</v>
      </c>
      <c r="AA88" s="44" t="s">
        <v>267</v>
      </c>
    </row>
    <row r="89" spans="1:27" s="44" customFormat="1" ht="15">
      <c r="A89" s="44" t="s">
        <v>212</v>
      </c>
      <c r="B89" s="44">
        <v>0</v>
      </c>
      <c r="C89" s="44" t="s">
        <v>9</v>
      </c>
      <c r="D89" s="44" t="s">
        <v>10</v>
      </c>
      <c r="E89" s="44">
        <v>-4.559</v>
      </c>
      <c r="F89" s="43">
        <v>2.8284</v>
      </c>
      <c r="L89" s="9">
        <f t="shared" si="8"/>
        <v>4.568</v>
      </c>
      <c r="M89" s="25">
        <v>235</v>
      </c>
      <c r="N89" s="25">
        <v>1.05</v>
      </c>
      <c r="O89" s="9">
        <f t="shared" si="9"/>
        <v>223.8095238095238</v>
      </c>
      <c r="P89" s="15">
        <f t="shared" si="10"/>
        <v>0.20410212765957444</v>
      </c>
      <c r="Q89" s="26">
        <v>210000</v>
      </c>
      <c r="R89" s="26">
        <v>1</v>
      </c>
      <c r="S89" s="26">
        <f t="shared" si="11"/>
        <v>2</v>
      </c>
      <c r="T89" s="10">
        <f t="shared" si="12"/>
        <v>96.23216099820186</v>
      </c>
      <c r="U89" s="10">
        <f t="shared" si="13"/>
        <v>2.078307271970512</v>
      </c>
      <c r="V89" s="10">
        <f t="shared" si="14"/>
        <v>0.8815907940537124</v>
      </c>
      <c r="W89" s="26">
        <v>2.54</v>
      </c>
      <c r="X89" s="26">
        <v>3.09</v>
      </c>
      <c r="Y89" s="26">
        <v>1.1</v>
      </c>
      <c r="Z89" s="10">
        <f t="shared" si="15"/>
        <v>181.8181818181818</v>
      </c>
      <c r="AA89" s="44" t="s">
        <v>270</v>
      </c>
    </row>
    <row r="90" spans="1:27" s="44" customFormat="1" ht="15">
      <c r="A90" s="44" t="s">
        <v>87</v>
      </c>
      <c r="B90" s="44">
        <v>0</v>
      </c>
      <c r="C90" s="44" t="s">
        <v>9</v>
      </c>
      <c r="D90" s="44" t="s">
        <v>10</v>
      </c>
      <c r="E90" s="44">
        <v>-3.991</v>
      </c>
      <c r="F90" s="43">
        <v>2</v>
      </c>
      <c r="L90" s="9">
        <f t="shared" si="8"/>
        <v>4.559</v>
      </c>
      <c r="M90" s="25">
        <v>235</v>
      </c>
      <c r="N90" s="25">
        <v>1.05</v>
      </c>
      <c r="O90" s="9">
        <f t="shared" si="9"/>
        <v>223.8095238095238</v>
      </c>
      <c r="P90" s="15">
        <f t="shared" si="10"/>
        <v>0.20370000000000002</v>
      </c>
      <c r="Q90" s="26">
        <v>210000</v>
      </c>
      <c r="R90" s="26">
        <v>1</v>
      </c>
      <c r="S90" s="26">
        <f t="shared" si="11"/>
        <v>2.8284</v>
      </c>
      <c r="T90" s="10">
        <f t="shared" si="12"/>
        <v>96.23216099820186</v>
      </c>
      <c r="U90" s="10">
        <f t="shared" si="13"/>
        <v>2.9391421440206975</v>
      </c>
      <c r="V90" s="10">
        <f t="shared" si="14"/>
        <v>1.7596739677599234</v>
      </c>
      <c r="W90" s="26">
        <v>3.73</v>
      </c>
      <c r="X90" s="26">
        <v>9.78</v>
      </c>
      <c r="Y90" s="26">
        <v>1.62</v>
      </c>
      <c r="Z90" s="10">
        <f t="shared" si="15"/>
        <v>174.59259259259255</v>
      </c>
      <c r="AA90" s="44" t="s">
        <v>267</v>
      </c>
    </row>
    <row r="91" spans="1:27" s="44" customFormat="1" ht="15">
      <c r="A91" s="44" t="s">
        <v>205</v>
      </c>
      <c r="B91" s="44">
        <v>0</v>
      </c>
      <c r="C91" s="44" t="s">
        <v>9</v>
      </c>
      <c r="D91" s="44" t="s">
        <v>10</v>
      </c>
      <c r="E91" s="44">
        <v>-3.7</v>
      </c>
      <c r="F91" s="43">
        <v>2.8284</v>
      </c>
      <c r="L91" s="9">
        <f t="shared" si="8"/>
        <v>3.991</v>
      </c>
      <c r="M91" s="25">
        <v>235</v>
      </c>
      <c r="N91" s="25">
        <v>1.05</v>
      </c>
      <c r="O91" s="9">
        <f t="shared" si="9"/>
        <v>223.8095238095238</v>
      </c>
      <c r="P91" s="15">
        <f t="shared" si="10"/>
        <v>0.1783212765957447</v>
      </c>
      <c r="Q91" s="26">
        <v>210000</v>
      </c>
      <c r="R91" s="26">
        <v>1</v>
      </c>
      <c r="S91" s="26">
        <f t="shared" si="11"/>
        <v>2</v>
      </c>
      <c r="T91" s="10">
        <f t="shared" si="12"/>
        <v>96.23216099820186</v>
      </c>
      <c r="U91" s="10">
        <f t="shared" si="13"/>
        <v>2.078307271970512</v>
      </c>
      <c r="V91" s="10">
        <f t="shared" si="14"/>
        <v>0.7702339884125147</v>
      </c>
      <c r="W91" s="26">
        <v>2.54</v>
      </c>
      <c r="X91" s="26">
        <v>3.09</v>
      </c>
      <c r="Y91" s="26">
        <v>1.1</v>
      </c>
      <c r="Z91" s="10">
        <f t="shared" si="15"/>
        <v>181.8181818181818</v>
      </c>
      <c r="AA91" s="44" t="s">
        <v>270</v>
      </c>
    </row>
    <row r="92" spans="1:27" s="44" customFormat="1" ht="15">
      <c r="A92" s="44" t="s">
        <v>203</v>
      </c>
      <c r="B92" s="44">
        <v>0</v>
      </c>
      <c r="C92" s="44" t="s">
        <v>9</v>
      </c>
      <c r="D92" s="44" t="s">
        <v>10</v>
      </c>
      <c r="E92" s="44">
        <v>-3.643</v>
      </c>
      <c r="F92" s="43">
        <v>2.8284</v>
      </c>
      <c r="L92" s="9">
        <f t="shared" si="8"/>
        <v>3.7</v>
      </c>
      <c r="M92" s="25">
        <v>235</v>
      </c>
      <c r="N92" s="25">
        <v>1.05</v>
      </c>
      <c r="O92" s="9">
        <f t="shared" si="9"/>
        <v>223.8095238095238</v>
      </c>
      <c r="P92" s="15">
        <f t="shared" si="10"/>
        <v>0.16531914893617022</v>
      </c>
      <c r="Q92" s="26">
        <v>210000</v>
      </c>
      <c r="R92" s="26">
        <v>1</v>
      </c>
      <c r="S92" s="26">
        <f t="shared" si="11"/>
        <v>2.8284</v>
      </c>
      <c r="T92" s="10">
        <f t="shared" si="12"/>
        <v>96.23216099820186</v>
      </c>
      <c r="U92" s="10">
        <f t="shared" si="13"/>
        <v>2.9391421440206975</v>
      </c>
      <c r="V92" s="10">
        <f t="shared" si="14"/>
        <v>1.4281188156858338</v>
      </c>
      <c r="W92" s="26">
        <v>3.73</v>
      </c>
      <c r="X92" s="26">
        <v>9.78</v>
      </c>
      <c r="Y92" s="26">
        <v>1.62</v>
      </c>
      <c r="Z92" s="10">
        <f t="shared" si="15"/>
        <v>174.59259259259255</v>
      </c>
      <c r="AA92" s="44" t="s">
        <v>267</v>
      </c>
    </row>
    <row r="93" spans="1:27" s="44" customFormat="1" ht="15">
      <c r="A93" s="44" t="s">
        <v>13</v>
      </c>
      <c r="B93" s="44">
        <v>0</v>
      </c>
      <c r="C93" s="44" t="s">
        <v>9</v>
      </c>
      <c r="D93" s="44" t="s">
        <v>10</v>
      </c>
      <c r="E93" s="44">
        <v>-3.642</v>
      </c>
      <c r="F93" s="43">
        <v>2</v>
      </c>
      <c r="L93" s="9">
        <f t="shared" si="8"/>
        <v>3.643</v>
      </c>
      <c r="M93" s="25">
        <v>235</v>
      </c>
      <c r="N93" s="25">
        <v>1.05</v>
      </c>
      <c r="O93" s="9">
        <f t="shared" si="9"/>
        <v>223.8095238095238</v>
      </c>
      <c r="P93" s="15">
        <f t="shared" si="10"/>
        <v>0.16277234042553193</v>
      </c>
      <c r="Q93" s="26">
        <v>210000</v>
      </c>
      <c r="R93" s="26">
        <v>1</v>
      </c>
      <c r="S93" s="26">
        <f t="shared" si="11"/>
        <v>2.8284</v>
      </c>
      <c r="T93" s="10">
        <f t="shared" si="12"/>
        <v>96.23216099820186</v>
      </c>
      <c r="U93" s="10">
        <f t="shared" si="13"/>
        <v>2.9391421440206975</v>
      </c>
      <c r="V93" s="10">
        <f t="shared" si="14"/>
        <v>1.406118066363106</v>
      </c>
      <c r="W93" s="26">
        <v>3.73</v>
      </c>
      <c r="X93" s="26">
        <v>9.78</v>
      </c>
      <c r="Y93" s="26">
        <v>1.62</v>
      </c>
      <c r="Z93" s="10">
        <f t="shared" si="15"/>
        <v>174.59259259259255</v>
      </c>
      <c r="AA93" s="44" t="s">
        <v>267</v>
      </c>
    </row>
    <row r="94" spans="1:27" s="44" customFormat="1" ht="15">
      <c r="A94" s="44" t="s">
        <v>56</v>
      </c>
      <c r="B94" s="44">
        <v>0</v>
      </c>
      <c r="C94" s="44" t="s">
        <v>9</v>
      </c>
      <c r="D94" s="44" t="s">
        <v>10</v>
      </c>
      <c r="E94" s="44">
        <v>-3.292</v>
      </c>
      <c r="F94" s="43">
        <v>2</v>
      </c>
      <c r="L94" s="9">
        <f t="shared" si="8"/>
        <v>3.642</v>
      </c>
      <c r="M94" s="25">
        <v>235</v>
      </c>
      <c r="N94" s="25">
        <v>1.05</v>
      </c>
      <c r="O94" s="9">
        <f t="shared" si="9"/>
        <v>223.8095238095238</v>
      </c>
      <c r="P94" s="15">
        <f t="shared" si="10"/>
        <v>0.1627276595744681</v>
      </c>
      <c r="Q94" s="26">
        <v>210000</v>
      </c>
      <c r="R94" s="26">
        <v>1</v>
      </c>
      <c r="S94" s="26">
        <f t="shared" si="11"/>
        <v>2</v>
      </c>
      <c r="T94" s="10">
        <f t="shared" si="12"/>
        <v>96.23216099820186</v>
      </c>
      <c r="U94" s="10">
        <f t="shared" si="13"/>
        <v>2.078307271970512</v>
      </c>
      <c r="V94" s="10">
        <f t="shared" si="14"/>
        <v>0.7028795253817035</v>
      </c>
      <c r="W94" s="26">
        <v>2.54</v>
      </c>
      <c r="X94" s="26">
        <v>3.09</v>
      </c>
      <c r="Y94" s="26">
        <v>1.1</v>
      </c>
      <c r="Z94" s="10">
        <f t="shared" si="15"/>
        <v>181.8181818181818</v>
      </c>
      <c r="AA94" s="44" t="s">
        <v>270</v>
      </c>
    </row>
    <row r="95" spans="1:27" s="44" customFormat="1" ht="15">
      <c r="A95" s="44" t="s">
        <v>207</v>
      </c>
      <c r="B95" s="44">
        <v>0</v>
      </c>
      <c r="C95" s="44" t="s">
        <v>9</v>
      </c>
      <c r="D95" s="44" t="s">
        <v>10</v>
      </c>
      <c r="E95" s="44">
        <v>-3.162</v>
      </c>
      <c r="F95" s="43">
        <v>2.8284</v>
      </c>
      <c r="L95" s="9">
        <f t="shared" si="8"/>
        <v>3.292</v>
      </c>
      <c r="M95" s="25">
        <v>235</v>
      </c>
      <c r="N95" s="25">
        <v>1.05</v>
      </c>
      <c r="O95" s="9">
        <f t="shared" si="9"/>
        <v>223.8095238095238</v>
      </c>
      <c r="P95" s="15">
        <f t="shared" si="10"/>
        <v>0.14708936170212766</v>
      </c>
      <c r="Q95" s="26">
        <v>210000</v>
      </c>
      <c r="R95" s="26">
        <v>1</v>
      </c>
      <c r="S95" s="26">
        <f t="shared" si="11"/>
        <v>2</v>
      </c>
      <c r="T95" s="10">
        <f t="shared" si="12"/>
        <v>96.23216099820186</v>
      </c>
      <c r="U95" s="10">
        <f t="shared" si="13"/>
        <v>2.078307271970512</v>
      </c>
      <c r="V95" s="10">
        <f t="shared" si="14"/>
        <v>0.6353320696201449</v>
      </c>
      <c r="W95" s="26">
        <v>2.54</v>
      </c>
      <c r="X95" s="26">
        <v>3.09</v>
      </c>
      <c r="Y95" s="26">
        <v>1.1</v>
      </c>
      <c r="Z95" s="10">
        <f t="shared" si="15"/>
        <v>181.8181818181818</v>
      </c>
      <c r="AA95" s="44" t="s">
        <v>270</v>
      </c>
    </row>
    <row r="96" spans="1:27" s="44" customFormat="1" ht="15">
      <c r="A96" s="44" t="s">
        <v>209</v>
      </c>
      <c r="B96" s="44">
        <v>0</v>
      </c>
      <c r="C96" s="44" t="s">
        <v>9</v>
      </c>
      <c r="D96" s="44" t="s">
        <v>10</v>
      </c>
      <c r="E96" s="44">
        <v>-2.708</v>
      </c>
      <c r="F96" s="43">
        <v>2.8284</v>
      </c>
      <c r="L96" s="9">
        <f t="shared" si="8"/>
        <v>3.162</v>
      </c>
      <c r="M96" s="25">
        <v>235</v>
      </c>
      <c r="N96" s="25">
        <v>1.05</v>
      </c>
      <c r="O96" s="9">
        <f t="shared" si="9"/>
        <v>223.8095238095238</v>
      </c>
      <c r="P96" s="15">
        <f t="shared" si="10"/>
        <v>0.1412808510638298</v>
      </c>
      <c r="Q96" s="26">
        <v>210000</v>
      </c>
      <c r="R96" s="26">
        <v>1</v>
      </c>
      <c r="S96" s="26">
        <f t="shared" si="11"/>
        <v>2.8284</v>
      </c>
      <c r="T96" s="10">
        <f t="shared" si="12"/>
        <v>96.23216099820186</v>
      </c>
      <c r="U96" s="10">
        <f t="shared" si="13"/>
        <v>2.9391421440206975</v>
      </c>
      <c r="V96" s="10">
        <f t="shared" si="14"/>
        <v>1.2204626203239477</v>
      </c>
      <c r="W96" s="26">
        <v>3.73</v>
      </c>
      <c r="X96" s="26">
        <v>9.78</v>
      </c>
      <c r="Y96" s="26">
        <v>1.62</v>
      </c>
      <c r="Z96" s="10">
        <f t="shared" si="15"/>
        <v>174.59259259259255</v>
      </c>
      <c r="AA96" s="44" t="s">
        <v>267</v>
      </c>
    </row>
    <row r="97" spans="1:27" s="44" customFormat="1" ht="15">
      <c r="A97" s="44" t="s">
        <v>93</v>
      </c>
      <c r="B97" s="44">
        <v>0</v>
      </c>
      <c r="C97" s="44" t="s">
        <v>9</v>
      </c>
      <c r="D97" s="44" t="s">
        <v>10</v>
      </c>
      <c r="E97" s="44">
        <v>-2.426</v>
      </c>
      <c r="F97" s="43">
        <v>2</v>
      </c>
      <c r="L97" s="9">
        <f t="shared" si="8"/>
        <v>2.708</v>
      </c>
      <c r="M97" s="25">
        <v>235</v>
      </c>
      <c r="N97" s="25">
        <v>1.05</v>
      </c>
      <c r="O97" s="9">
        <f t="shared" si="9"/>
        <v>223.8095238095238</v>
      </c>
      <c r="P97" s="15">
        <f t="shared" si="10"/>
        <v>0.12099574468085109</v>
      </c>
      <c r="Q97" s="26">
        <v>210000</v>
      </c>
      <c r="R97" s="26">
        <v>1</v>
      </c>
      <c r="S97" s="26">
        <f t="shared" si="11"/>
        <v>2.8284</v>
      </c>
      <c r="T97" s="10">
        <f t="shared" si="12"/>
        <v>96.23216099820186</v>
      </c>
      <c r="U97" s="10">
        <f t="shared" si="13"/>
        <v>2.9391421440206975</v>
      </c>
      <c r="V97" s="10">
        <f t="shared" si="14"/>
        <v>1.045228581858713</v>
      </c>
      <c r="W97" s="26">
        <v>3.73</v>
      </c>
      <c r="X97" s="26">
        <v>9.78</v>
      </c>
      <c r="Y97" s="26">
        <v>1.62</v>
      </c>
      <c r="Z97" s="10">
        <f t="shared" si="15"/>
        <v>174.59259259259255</v>
      </c>
      <c r="AA97" s="44" t="s">
        <v>267</v>
      </c>
    </row>
    <row r="98" spans="1:27" s="44" customFormat="1" ht="15">
      <c r="A98" s="44" t="s">
        <v>59</v>
      </c>
      <c r="B98" s="44">
        <v>0</v>
      </c>
      <c r="C98" s="44" t="s">
        <v>9</v>
      </c>
      <c r="D98" s="44" t="s">
        <v>10</v>
      </c>
      <c r="E98" s="44">
        <v>-2.207</v>
      </c>
      <c r="F98" s="43">
        <v>2</v>
      </c>
      <c r="L98" s="9">
        <f t="shared" si="8"/>
        <v>2.426</v>
      </c>
      <c r="M98" s="25">
        <v>235</v>
      </c>
      <c r="N98" s="25">
        <v>1.05</v>
      </c>
      <c r="O98" s="9">
        <f t="shared" si="9"/>
        <v>223.8095238095238</v>
      </c>
      <c r="P98" s="15">
        <f t="shared" si="10"/>
        <v>0.10839574468085107</v>
      </c>
      <c r="Q98" s="26">
        <v>210000</v>
      </c>
      <c r="R98" s="26">
        <v>1</v>
      </c>
      <c r="S98" s="26">
        <f t="shared" si="11"/>
        <v>2</v>
      </c>
      <c r="T98" s="10">
        <f t="shared" si="12"/>
        <v>96.23216099820186</v>
      </c>
      <c r="U98" s="10">
        <f t="shared" si="13"/>
        <v>2.078307271970512</v>
      </c>
      <c r="V98" s="10">
        <f t="shared" si="14"/>
        <v>0.46820036479297433</v>
      </c>
      <c r="W98" s="26">
        <v>2.54</v>
      </c>
      <c r="X98" s="26">
        <v>3.09</v>
      </c>
      <c r="Y98" s="26">
        <v>1.1</v>
      </c>
      <c r="Z98" s="10">
        <f t="shared" si="15"/>
        <v>181.8181818181818</v>
      </c>
      <c r="AA98" s="44" t="s">
        <v>270</v>
      </c>
    </row>
    <row r="99" spans="1:27" s="44" customFormat="1" ht="15">
      <c r="A99" s="44" t="s">
        <v>217</v>
      </c>
      <c r="B99" s="44">
        <v>0</v>
      </c>
      <c r="C99" s="44" t="s">
        <v>9</v>
      </c>
      <c r="D99" s="44" t="s">
        <v>10</v>
      </c>
      <c r="E99" s="44">
        <v>-1.943</v>
      </c>
      <c r="F99" s="43">
        <v>2.8284</v>
      </c>
      <c r="L99" s="9">
        <f t="shared" si="8"/>
        <v>2.207</v>
      </c>
      <c r="M99" s="25">
        <v>235</v>
      </c>
      <c r="N99" s="25">
        <v>1.05</v>
      </c>
      <c r="O99" s="9">
        <f t="shared" si="9"/>
        <v>223.8095238095238</v>
      </c>
      <c r="P99" s="15">
        <f t="shared" si="10"/>
        <v>0.09861063829787235</v>
      </c>
      <c r="Q99" s="26">
        <v>210000</v>
      </c>
      <c r="R99" s="26">
        <v>1</v>
      </c>
      <c r="S99" s="26">
        <f t="shared" si="11"/>
        <v>2</v>
      </c>
      <c r="T99" s="10">
        <f t="shared" si="12"/>
        <v>96.23216099820186</v>
      </c>
      <c r="U99" s="10">
        <f t="shared" si="13"/>
        <v>2.078307271970512</v>
      </c>
      <c r="V99" s="10">
        <f t="shared" si="14"/>
        <v>0.4259349567593134</v>
      </c>
      <c r="W99" s="26">
        <v>2.54</v>
      </c>
      <c r="X99" s="26">
        <v>3.09</v>
      </c>
      <c r="Y99" s="26">
        <v>1.1</v>
      </c>
      <c r="Z99" s="10">
        <f t="shared" si="15"/>
        <v>181.8181818181818</v>
      </c>
      <c r="AA99" s="44" t="s">
        <v>270</v>
      </c>
    </row>
    <row r="100" spans="1:27" s="44" customFormat="1" ht="15">
      <c r="A100" s="44" t="s">
        <v>92</v>
      </c>
      <c r="B100" s="44">
        <v>0</v>
      </c>
      <c r="C100" s="44" t="s">
        <v>9</v>
      </c>
      <c r="D100" s="44" t="s">
        <v>10</v>
      </c>
      <c r="E100" s="44">
        <v>-1.489</v>
      </c>
      <c r="F100" s="43">
        <v>2</v>
      </c>
      <c r="L100" s="9">
        <f t="shared" si="8"/>
        <v>1.943</v>
      </c>
      <c r="M100" s="25">
        <v>235</v>
      </c>
      <c r="N100" s="25">
        <v>1.05</v>
      </c>
      <c r="O100" s="9">
        <f t="shared" si="9"/>
        <v>223.8095238095238</v>
      </c>
      <c r="P100" s="15">
        <f t="shared" si="10"/>
        <v>0.08681489361702129</v>
      </c>
      <c r="Q100" s="26">
        <v>210000</v>
      </c>
      <c r="R100" s="26">
        <v>1</v>
      </c>
      <c r="S100" s="26">
        <f t="shared" si="11"/>
        <v>2.8284</v>
      </c>
      <c r="T100" s="10">
        <f t="shared" si="12"/>
        <v>96.23216099820186</v>
      </c>
      <c r="U100" s="10">
        <f t="shared" si="13"/>
        <v>2.9391421440206975</v>
      </c>
      <c r="V100" s="10">
        <f t="shared" si="14"/>
        <v>0.7499553672642095</v>
      </c>
      <c r="W100" s="26">
        <v>3.73</v>
      </c>
      <c r="X100" s="26">
        <v>9.78</v>
      </c>
      <c r="Y100" s="26">
        <v>1.62</v>
      </c>
      <c r="Z100" s="10">
        <f t="shared" si="15"/>
        <v>174.59259259259255</v>
      </c>
      <c r="AA100" s="44" t="s">
        <v>267</v>
      </c>
    </row>
    <row r="101" spans="1:27" s="44" customFormat="1" ht="15">
      <c r="A101" s="44" t="s">
        <v>191</v>
      </c>
      <c r="B101" s="44">
        <v>0</v>
      </c>
      <c r="C101" s="44" t="s">
        <v>9</v>
      </c>
      <c r="D101" s="44" t="s">
        <v>10</v>
      </c>
      <c r="E101" s="44">
        <v>-1.367</v>
      </c>
      <c r="F101" s="43">
        <v>2.8284</v>
      </c>
      <c r="L101" s="9">
        <f t="shared" si="8"/>
        <v>1.489</v>
      </c>
      <c r="M101" s="25">
        <v>235</v>
      </c>
      <c r="N101" s="25">
        <v>1.05</v>
      </c>
      <c r="O101" s="9">
        <f t="shared" si="9"/>
        <v>223.8095238095238</v>
      </c>
      <c r="P101" s="15">
        <f t="shared" si="10"/>
        <v>0.06652978723404256</v>
      </c>
      <c r="Q101" s="26">
        <v>210000</v>
      </c>
      <c r="R101" s="26">
        <v>1</v>
      </c>
      <c r="S101" s="26">
        <f t="shared" si="11"/>
        <v>2</v>
      </c>
      <c r="T101" s="10">
        <f t="shared" si="12"/>
        <v>96.23216099820186</v>
      </c>
      <c r="U101" s="10">
        <f t="shared" si="13"/>
        <v>2.078307271970512</v>
      </c>
      <c r="V101" s="10">
        <f t="shared" si="14"/>
        <v>0.28736617608274473</v>
      </c>
      <c r="W101" s="26">
        <v>2.54</v>
      </c>
      <c r="X101" s="26">
        <v>3.09</v>
      </c>
      <c r="Y101" s="26">
        <v>1.1</v>
      </c>
      <c r="Z101" s="10">
        <f t="shared" si="15"/>
        <v>181.8181818181818</v>
      </c>
      <c r="AA101" s="44" t="s">
        <v>270</v>
      </c>
    </row>
    <row r="102" spans="1:27" s="44" customFormat="1" ht="15">
      <c r="A102" s="44" t="s">
        <v>108</v>
      </c>
      <c r="B102" s="44">
        <v>0</v>
      </c>
      <c r="C102" s="44" t="s">
        <v>9</v>
      </c>
      <c r="D102" s="44" t="s">
        <v>10</v>
      </c>
      <c r="E102" s="44">
        <v>-1.212</v>
      </c>
      <c r="F102" s="43">
        <v>2</v>
      </c>
      <c r="L102" s="9">
        <f t="shared" si="8"/>
        <v>1.367</v>
      </c>
      <c r="M102" s="25">
        <v>235</v>
      </c>
      <c r="N102" s="25">
        <v>1.05</v>
      </c>
      <c r="O102" s="9">
        <f t="shared" si="9"/>
        <v>223.8095238095238</v>
      </c>
      <c r="P102" s="15">
        <f t="shared" si="10"/>
        <v>0.061078723404255325</v>
      </c>
      <c r="Q102" s="26">
        <v>210000</v>
      </c>
      <c r="R102" s="26">
        <v>1</v>
      </c>
      <c r="S102" s="26">
        <f t="shared" si="11"/>
        <v>2.8284</v>
      </c>
      <c r="T102" s="10">
        <f t="shared" si="12"/>
        <v>96.23216099820186</v>
      </c>
      <c r="U102" s="10">
        <f t="shared" si="13"/>
        <v>2.9391421440206975</v>
      </c>
      <c r="V102" s="10">
        <f t="shared" si="14"/>
        <v>0.5276320056871716</v>
      </c>
      <c r="W102" s="26">
        <v>3.73</v>
      </c>
      <c r="X102" s="26">
        <v>9.78</v>
      </c>
      <c r="Y102" s="26">
        <v>1.62</v>
      </c>
      <c r="Z102" s="10">
        <f t="shared" si="15"/>
        <v>174.59259259259255</v>
      </c>
      <c r="AA102" s="44" t="s">
        <v>267</v>
      </c>
    </row>
    <row r="103" spans="1:27" s="44" customFormat="1" ht="15">
      <c r="A103" s="44" t="s">
        <v>29</v>
      </c>
      <c r="B103" s="44">
        <v>0</v>
      </c>
      <c r="C103" s="44" t="s">
        <v>9</v>
      </c>
      <c r="D103" s="44" t="s">
        <v>10</v>
      </c>
      <c r="E103" s="44">
        <v>-0.746</v>
      </c>
      <c r="F103" s="43">
        <v>2</v>
      </c>
      <c r="L103" s="9">
        <f t="shared" si="8"/>
        <v>1.212</v>
      </c>
      <c r="M103" s="25">
        <v>235</v>
      </c>
      <c r="N103" s="25">
        <v>1.05</v>
      </c>
      <c r="O103" s="9">
        <f t="shared" si="9"/>
        <v>223.8095238095238</v>
      </c>
      <c r="P103" s="15">
        <f t="shared" si="10"/>
        <v>0.0541531914893617</v>
      </c>
      <c r="Q103" s="26">
        <v>210000</v>
      </c>
      <c r="R103" s="26">
        <v>1</v>
      </c>
      <c r="S103" s="26">
        <f t="shared" si="11"/>
        <v>2</v>
      </c>
      <c r="T103" s="10">
        <f t="shared" si="12"/>
        <v>96.23216099820186</v>
      </c>
      <c r="U103" s="10">
        <f t="shared" si="13"/>
        <v>2.078307271970512</v>
      </c>
      <c r="V103" s="10">
        <f t="shared" si="14"/>
        <v>0.23390718966573984</v>
      </c>
      <c r="W103" s="26">
        <v>2.54</v>
      </c>
      <c r="X103" s="26">
        <v>3.09</v>
      </c>
      <c r="Y103" s="26">
        <v>1.1</v>
      </c>
      <c r="Z103" s="10">
        <f t="shared" si="15"/>
        <v>181.8181818181818</v>
      </c>
      <c r="AA103" s="44" t="s">
        <v>270</v>
      </c>
    </row>
    <row r="104" spans="1:27" s="44" customFormat="1" ht="15">
      <c r="A104" s="44" t="s">
        <v>198</v>
      </c>
      <c r="B104" s="44">
        <v>0</v>
      </c>
      <c r="C104" s="44" t="s">
        <v>9</v>
      </c>
      <c r="D104" s="44" t="s">
        <v>10</v>
      </c>
      <c r="E104" s="44">
        <v>-0.335</v>
      </c>
      <c r="F104" s="43">
        <v>2.8284</v>
      </c>
      <c r="L104" s="9">
        <f t="shared" si="8"/>
        <v>0.746</v>
      </c>
      <c r="M104" s="25">
        <v>235</v>
      </c>
      <c r="N104" s="25">
        <v>1.05</v>
      </c>
      <c r="O104" s="9">
        <f t="shared" si="9"/>
        <v>223.8095238095238</v>
      </c>
      <c r="P104" s="15">
        <f t="shared" si="10"/>
        <v>0.033331914893617025</v>
      </c>
      <c r="Q104" s="26">
        <v>210000</v>
      </c>
      <c r="R104" s="26">
        <v>1</v>
      </c>
      <c r="S104" s="26">
        <f t="shared" si="11"/>
        <v>2</v>
      </c>
      <c r="T104" s="10">
        <f t="shared" si="12"/>
        <v>96.23216099820186</v>
      </c>
      <c r="U104" s="10">
        <f t="shared" si="13"/>
        <v>2.078307271970512</v>
      </c>
      <c r="V104" s="10">
        <f t="shared" si="14"/>
        <v>0.14397257713749334</v>
      </c>
      <c r="W104" s="26">
        <v>2.54</v>
      </c>
      <c r="X104" s="26">
        <v>3.09</v>
      </c>
      <c r="Y104" s="26">
        <v>1.1</v>
      </c>
      <c r="Z104" s="10">
        <f t="shared" si="15"/>
        <v>181.8181818181818</v>
      </c>
      <c r="AA104" s="44" t="s">
        <v>270</v>
      </c>
    </row>
    <row r="105" spans="1:27" s="44" customFormat="1" ht="15">
      <c r="A105" s="44" t="s">
        <v>195</v>
      </c>
      <c r="B105" s="44">
        <v>0</v>
      </c>
      <c r="C105" s="44" t="s">
        <v>9</v>
      </c>
      <c r="D105" s="44" t="s">
        <v>10</v>
      </c>
      <c r="E105" s="44">
        <v>-0.114</v>
      </c>
      <c r="F105" s="43">
        <v>2.8284</v>
      </c>
      <c r="L105" s="9">
        <f t="shared" si="8"/>
        <v>0.335</v>
      </c>
      <c r="M105" s="25">
        <v>235</v>
      </c>
      <c r="N105" s="25">
        <v>1.05</v>
      </c>
      <c r="O105" s="9">
        <f t="shared" si="9"/>
        <v>223.8095238095238</v>
      </c>
      <c r="P105" s="15">
        <f t="shared" si="10"/>
        <v>0.01496808510638298</v>
      </c>
      <c r="Q105" s="26">
        <v>210000</v>
      </c>
      <c r="R105" s="26">
        <v>1</v>
      </c>
      <c r="S105" s="26">
        <f t="shared" si="11"/>
        <v>2.8284</v>
      </c>
      <c r="T105" s="10">
        <f t="shared" si="12"/>
        <v>96.23216099820186</v>
      </c>
      <c r="U105" s="10">
        <f t="shared" si="13"/>
        <v>2.9391421440206975</v>
      </c>
      <c r="V105" s="10">
        <f t="shared" si="14"/>
        <v>0.12930264952831197</v>
      </c>
      <c r="W105" s="26">
        <v>3.73</v>
      </c>
      <c r="X105" s="26">
        <v>9.78</v>
      </c>
      <c r="Y105" s="26">
        <v>1.62</v>
      </c>
      <c r="Z105" s="10">
        <f t="shared" si="15"/>
        <v>174.59259259259255</v>
      </c>
      <c r="AA105" s="44" t="s">
        <v>267</v>
      </c>
    </row>
    <row r="106" spans="1:27" s="44" customFormat="1" ht="15">
      <c r="A106" s="44" t="s">
        <v>11</v>
      </c>
      <c r="B106" s="44">
        <v>0</v>
      </c>
      <c r="C106" s="44" t="s">
        <v>9</v>
      </c>
      <c r="D106" s="44" t="s">
        <v>10</v>
      </c>
      <c r="E106" s="44">
        <v>0</v>
      </c>
      <c r="F106" s="43">
        <v>2</v>
      </c>
      <c r="L106" s="9">
        <f t="shared" si="8"/>
        <v>0.114</v>
      </c>
      <c r="M106" s="25">
        <v>235</v>
      </c>
      <c r="N106" s="25">
        <v>1.05</v>
      </c>
      <c r="O106" s="9">
        <f t="shared" si="9"/>
        <v>223.8095238095238</v>
      </c>
      <c r="P106" s="15">
        <f t="shared" si="10"/>
        <v>0.005093617021276597</v>
      </c>
      <c r="Q106" s="26">
        <v>210000</v>
      </c>
      <c r="R106" s="26">
        <v>1</v>
      </c>
      <c r="S106" s="26">
        <f t="shared" si="11"/>
        <v>2.8284</v>
      </c>
      <c r="T106" s="10">
        <f t="shared" si="12"/>
        <v>96.23216099820186</v>
      </c>
      <c r="U106" s="10">
        <f t="shared" si="13"/>
        <v>2.9391421440206975</v>
      </c>
      <c r="V106" s="10">
        <f t="shared" si="14"/>
        <v>0.044001498645455425</v>
      </c>
      <c r="W106" s="26">
        <v>3.73</v>
      </c>
      <c r="X106" s="26">
        <v>9.78</v>
      </c>
      <c r="Y106" s="26">
        <v>1.62</v>
      </c>
      <c r="Z106" s="10">
        <f t="shared" si="15"/>
        <v>174.59259259259255</v>
      </c>
      <c r="AA106" s="44" t="s">
        <v>267</v>
      </c>
    </row>
    <row r="107" spans="1:27" s="44" customFormat="1" ht="15">
      <c r="A107" s="44" t="s">
        <v>12</v>
      </c>
      <c r="B107" s="44">
        <v>0</v>
      </c>
      <c r="C107" s="44" t="s">
        <v>9</v>
      </c>
      <c r="D107" s="44" t="s">
        <v>10</v>
      </c>
      <c r="E107" s="44">
        <v>0</v>
      </c>
      <c r="F107" s="43">
        <v>2</v>
      </c>
      <c r="L107" s="9">
        <f>E106</f>
        <v>0</v>
      </c>
      <c r="M107" s="25">
        <v>235</v>
      </c>
      <c r="N107" s="25">
        <v>1.05</v>
      </c>
      <c r="O107" s="9">
        <f>M107/N107</f>
        <v>223.8095238095238</v>
      </c>
      <c r="P107" s="15">
        <f>L107*10/O107</f>
        <v>0</v>
      </c>
      <c r="Q107" s="26">
        <v>210000</v>
      </c>
      <c r="R107" s="26">
        <v>1</v>
      </c>
      <c r="S107" s="26">
        <f>F106</f>
        <v>2</v>
      </c>
      <c r="T107" s="10">
        <f>PI()*SQRT(Q107/O107)</f>
        <v>96.23216099820186</v>
      </c>
      <c r="U107" s="10">
        <f>R107*S107*100/T107</f>
        <v>2.078307271970512</v>
      </c>
      <c r="V107" s="10">
        <f>P107*U107^2</f>
        <v>0</v>
      </c>
      <c r="W107" s="26">
        <v>2.54</v>
      </c>
      <c r="X107" s="26">
        <v>3.09</v>
      </c>
      <c r="Y107" s="26">
        <v>1.1</v>
      </c>
      <c r="Z107" s="10">
        <f t="shared" si="15"/>
        <v>181.8181818181818</v>
      </c>
      <c r="AA107" s="44" t="s">
        <v>270</v>
      </c>
    </row>
    <row r="108" spans="1:27" s="44" customFormat="1" ht="15">
      <c r="A108" s="44" t="s">
        <v>17</v>
      </c>
      <c r="B108" s="44">
        <v>0</v>
      </c>
      <c r="C108" s="44" t="s">
        <v>9</v>
      </c>
      <c r="D108" s="44" t="s">
        <v>10</v>
      </c>
      <c r="E108" s="44">
        <v>0</v>
      </c>
      <c r="F108" s="43">
        <v>2</v>
      </c>
      <c r="L108" s="9">
        <f aca="true" t="shared" si="16" ref="L108:L171">E107</f>
        <v>0</v>
      </c>
      <c r="M108" s="25">
        <v>235</v>
      </c>
      <c r="N108" s="25">
        <v>1.05</v>
      </c>
      <c r="O108" s="9">
        <f aca="true" t="shared" si="17" ref="O108:O171">M108/N108</f>
        <v>223.8095238095238</v>
      </c>
      <c r="P108" s="15">
        <f aca="true" t="shared" si="18" ref="P108:P171">L108*10/O108</f>
        <v>0</v>
      </c>
      <c r="Q108" s="26">
        <v>210000</v>
      </c>
      <c r="R108" s="26">
        <v>1</v>
      </c>
      <c r="S108" s="26">
        <f aca="true" t="shared" si="19" ref="S108:S171">F107</f>
        <v>2</v>
      </c>
      <c r="T108" s="10">
        <f aca="true" t="shared" si="20" ref="T108:T171">PI()*SQRT(Q108/O108)</f>
        <v>96.23216099820186</v>
      </c>
      <c r="U108" s="10">
        <f aca="true" t="shared" si="21" ref="U108:U171">R108*S108*100/T108</f>
        <v>2.078307271970512</v>
      </c>
      <c r="V108" s="10">
        <f aca="true" t="shared" si="22" ref="V108:V171">P108*U108^2</f>
        <v>0</v>
      </c>
      <c r="W108" s="26">
        <v>2.54</v>
      </c>
      <c r="X108" s="26">
        <v>3.09</v>
      </c>
      <c r="Y108" s="26">
        <v>1.1</v>
      </c>
      <c r="Z108" s="10">
        <f t="shared" si="15"/>
        <v>181.8181818181818</v>
      </c>
      <c r="AA108" s="44" t="s">
        <v>270</v>
      </c>
    </row>
    <row r="109" spans="1:27" s="44" customFormat="1" ht="15">
      <c r="A109" s="44" t="s">
        <v>55</v>
      </c>
      <c r="B109" s="44">
        <v>0</v>
      </c>
      <c r="C109" s="44" t="s">
        <v>9</v>
      </c>
      <c r="D109" s="44" t="s">
        <v>10</v>
      </c>
      <c r="E109" s="44">
        <v>0</v>
      </c>
      <c r="F109" s="43">
        <v>2</v>
      </c>
      <c r="L109" s="9">
        <f t="shared" si="16"/>
        <v>0</v>
      </c>
      <c r="M109" s="25">
        <v>235</v>
      </c>
      <c r="N109" s="25">
        <v>1.05</v>
      </c>
      <c r="O109" s="9">
        <f t="shared" si="17"/>
        <v>223.8095238095238</v>
      </c>
      <c r="P109" s="15">
        <f t="shared" si="18"/>
        <v>0</v>
      </c>
      <c r="Q109" s="26">
        <v>210000</v>
      </c>
      <c r="R109" s="26">
        <v>1</v>
      </c>
      <c r="S109" s="26">
        <f t="shared" si="19"/>
        <v>2</v>
      </c>
      <c r="T109" s="10">
        <f t="shared" si="20"/>
        <v>96.23216099820186</v>
      </c>
      <c r="U109" s="10">
        <f t="shared" si="21"/>
        <v>2.078307271970512</v>
      </c>
      <c r="V109" s="10">
        <f t="shared" si="22"/>
        <v>0</v>
      </c>
      <c r="W109" s="26">
        <v>2.54</v>
      </c>
      <c r="X109" s="26">
        <v>3.09</v>
      </c>
      <c r="Y109" s="26">
        <v>1.1</v>
      </c>
      <c r="Z109" s="10">
        <f t="shared" si="15"/>
        <v>181.8181818181818</v>
      </c>
      <c r="AA109" s="44" t="s">
        <v>270</v>
      </c>
    </row>
    <row r="110" spans="1:27" s="44" customFormat="1" ht="15">
      <c r="A110" s="44" t="s">
        <v>67</v>
      </c>
      <c r="B110" s="44">
        <v>0</v>
      </c>
      <c r="C110" s="44" t="s">
        <v>9</v>
      </c>
      <c r="D110" s="44" t="s">
        <v>10</v>
      </c>
      <c r="E110" s="44">
        <v>0</v>
      </c>
      <c r="F110" s="43">
        <v>2</v>
      </c>
      <c r="L110" s="9">
        <f t="shared" si="16"/>
        <v>0</v>
      </c>
      <c r="M110" s="25">
        <v>235</v>
      </c>
      <c r="N110" s="25">
        <v>1.05</v>
      </c>
      <c r="O110" s="9">
        <f t="shared" si="17"/>
        <v>223.8095238095238</v>
      </c>
      <c r="P110" s="15">
        <f t="shared" si="18"/>
        <v>0</v>
      </c>
      <c r="Q110" s="26">
        <v>210000</v>
      </c>
      <c r="R110" s="26">
        <v>1</v>
      </c>
      <c r="S110" s="26">
        <f t="shared" si="19"/>
        <v>2</v>
      </c>
      <c r="T110" s="10">
        <f t="shared" si="20"/>
        <v>96.23216099820186</v>
      </c>
      <c r="U110" s="10">
        <f t="shared" si="21"/>
        <v>2.078307271970512</v>
      </c>
      <c r="V110" s="10">
        <f t="shared" si="22"/>
        <v>0</v>
      </c>
      <c r="W110" s="26">
        <v>2.54</v>
      </c>
      <c r="X110" s="26">
        <v>3.09</v>
      </c>
      <c r="Y110" s="26">
        <v>1.1</v>
      </c>
      <c r="Z110" s="10">
        <f t="shared" si="15"/>
        <v>181.8181818181818</v>
      </c>
      <c r="AA110" s="44" t="s">
        <v>270</v>
      </c>
    </row>
    <row r="111" spans="1:27" s="44" customFormat="1" ht="15">
      <c r="A111" s="44" t="s">
        <v>77</v>
      </c>
      <c r="B111" s="44">
        <v>0</v>
      </c>
      <c r="C111" s="44" t="s">
        <v>9</v>
      </c>
      <c r="D111" s="44" t="s">
        <v>10</v>
      </c>
      <c r="E111" s="44">
        <v>0</v>
      </c>
      <c r="F111" s="43">
        <v>2</v>
      </c>
      <c r="L111" s="9">
        <f t="shared" si="16"/>
        <v>0</v>
      </c>
      <c r="M111" s="25">
        <v>235</v>
      </c>
      <c r="N111" s="25">
        <v>1.05</v>
      </c>
      <c r="O111" s="9">
        <f t="shared" si="17"/>
        <v>223.8095238095238</v>
      </c>
      <c r="P111" s="15">
        <f t="shared" si="18"/>
        <v>0</v>
      </c>
      <c r="Q111" s="26">
        <v>210000</v>
      </c>
      <c r="R111" s="26">
        <v>1</v>
      </c>
      <c r="S111" s="26">
        <f t="shared" si="19"/>
        <v>2</v>
      </c>
      <c r="T111" s="10">
        <f t="shared" si="20"/>
        <v>96.23216099820186</v>
      </c>
      <c r="U111" s="10">
        <f t="shared" si="21"/>
        <v>2.078307271970512</v>
      </c>
      <c r="V111" s="10">
        <f t="shared" si="22"/>
        <v>0</v>
      </c>
      <c r="W111" s="26">
        <v>2.54</v>
      </c>
      <c r="X111" s="26">
        <v>3.09</v>
      </c>
      <c r="Y111" s="26">
        <v>1.1</v>
      </c>
      <c r="Z111" s="10">
        <f t="shared" si="15"/>
        <v>181.8181818181818</v>
      </c>
      <c r="AA111" s="44" t="s">
        <v>270</v>
      </c>
    </row>
    <row r="112" spans="1:27" s="44" customFormat="1" ht="15">
      <c r="A112" s="44" t="s">
        <v>83</v>
      </c>
      <c r="B112" s="44">
        <v>0</v>
      </c>
      <c r="C112" s="44" t="s">
        <v>9</v>
      </c>
      <c r="D112" s="44" t="s">
        <v>10</v>
      </c>
      <c r="E112" s="44">
        <v>0</v>
      </c>
      <c r="F112" s="43">
        <v>2</v>
      </c>
      <c r="L112" s="9">
        <f t="shared" si="16"/>
        <v>0</v>
      </c>
      <c r="M112" s="25">
        <v>235</v>
      </c>
      <c r="N112" s="25">
        <v>1.05</v>
      </c>
      <c r="O112" s="9">
        <f t="shared" si="17"/>
        <v>223.8095238095238</v>
      </c>
      <c r="P112" s="15">
        <f t="shared" si="18"/>
        <v>0</v>
      </c>
      <c r="Q112" s="26">
        <v>210000</v>
      </c>
      <c r="R112" s="26">
        <v>1</v>
      </c>
      <c r="S112" s="26">
        <f t="shared" si="19"/>
        <v>2</v>
      </c>
      <c r="T112" s="10">
        <f t="shared" si="20"/>
        <v>96.23216099820186</v>
      </c>
      <c r="U112" s="10">
        <f t="shared" si="21"/>
        <v>2.078307271970512</v>
      </c>
      <c r="V112" s="10">
        <f t="shared" si="22"/>
        <v>0</v>
      </c>
      <c r="W112" s="26">
        <v>2.54</v>
      </c>
      <c r="X112" s="26">
        <v>3.09</v>
      </c>
      <c r="Y112" s="26">
        <v>1.1</v>
      </c>
      <c r="Z112" s="10">
        <f t="shared" si="15"/>
        <v>181.8181818181818</v>
      </c>
      <c r="AA112" s="44" t="s">
        <v>270</v>
      </c>
    </row>
    <row r="113" spans="1:27" s="44" customFormat="1" ht="15">
      <c r="A113" s="44" t="s">
        <v>84</v>
      </c>
      <c r="B113" s="44">
        <v>0</v>
      </c>
      <c r="C113" s="44" t="s">
        <v>9</v>
      </c>
      <c r="D113" s="44" t="s">
        <v>10</v>
      </c>
      <c r="E113" s="44">
        <v>0</v>
      </c>
      <c r="F113" s="43">
        <v>2</v>
      </c>
      <c r="L113" s="9">
        <f t="shared" si="16"/>
        <v>0</v>
      </c>
      <c r="M113" s="25">
        <v>235</v>
      </c>
      <c r="N113" s="25">
        <v>1.05</v>
      </c>
      <c r="O113" s="9">
        <f t="shared" si="17"/>
        <v>223.8095238095238</v>
      </c>
      <c r="P113" s="15">
        <f t="shared" si="18"/>
        <v>0</v>
      </c>
      <c r="Q113" s="26">
        <v>210000</v>
      </c>
      <c r="R113" s="26">
        <v>1</v>
      </c>
      <c r="S113" s="26">
        <f t="shared" si="19"/>
        <v>2</v>
      </c>
      <c r="T113" s="10">
        <f t="shared" si="20"/>
        <v>96.23216099820186</v>
      </c>
      <c r="U113" s="10">
        <f t="shared" si="21"/>
        <v>2.078307271970512</v>
      </c>
      <c r="V113" s="10">
        <f t="shared" si="22"/>
        <v>0</v>
      </c>
      <c r="W113" s="26">
        <v>2.54</v>
      </c>
      <c r="X113" s="26">
        <v>3.09</v>
      </c>
      <c r="Y113" s="26">
        <v>1.1</v>
      </c>
      <c r="Z113" s="10">
        <f t="shared" si="15"/>
        <v>181.8181818181818</v>
      </c>
      <c r="AA113" s="44" t="s">
        <v>270</v>
      </c>
    </row>
    <row r="114" spans="1:27" s="44" customFormat="1" ht="15">
      <c r="A114" s="44" t="s">
        <v>110</v>
      </c>
      <c r="B114" s="44">
        <v>0</v>
      </c>
      <c r="C114" s="44" t="s">
        <v>9</v>
      </c>
      <c r="D114" s="44" t="s">
        <v>10</v>
      </c>
      <c r="E114" s="44">
        <v>0</v>
      </c>
      <c r="F114" s="43">
        <v>2</v>
      </c>
      <c r="L114" s="9">
        <f t="shared" si="16"/>
        <v>0</v>
      </c>
      <c r="M114" s="25">
        <v>235</v>
      </c>
      <c r="N114" s="25">
        <v>1.05</v>
      </c>
      <c r="O114" s="9">
        <f t="shared" si="17"/>
        <v>223.8095238095238</v>
      </c>
      <c r="P114" s="15">
        <f t="shared" si="18"/>
        <v>0</v>
      </c>
      <c r="Q114" s="26">
        <v>210000</v>
      </c>
      <c r="R114" s="26">
        <v>1</v>
      </c>
      <c r="S114" s="26">
        <f t="shared" si="19"/>
        <v>2</v>
      </c>
      <c r="T114" s="10">
        <f t="shared" si="20"/>
        <v>96.23216099820186</v>
      </c>
      <c r="U114" s="10">
        <f t="shared" si="21"/>
        <v>2.078307271970512</v>
      </c>
      <c r="V114" s="10">
        <f t="shared" si="22"/>
        <v>0</v>
      </c>
      <c r="W114" s="26">
        <v>2.54</v>
      </c>
      <c r="X114" s="26">
        <v>3.09</v>
      </c>
      <c r="Y114" s="26">
        <v>1.1</v>
      </c>
      <c r="Z114" s="10">
        <f t="shared" si="15"/>
        <v>181.8181818181818</v>
      </c>
      <c r="AA114" s="44" t="s">
        <v>270</v>
      </c>
    </row>
    <row r="115" spans="1:27" s="44" customFormat="1" ht="15">
      <c r="A115" s="44" t="s">
        <v>125</v>
      </c>
      <c r="B115" s="44">
        <v>0</v>
      </c>
      <c r="C115" s="44" t="s">
        <v>9</v>
      </c>
      <c r="D115" s="44" t="s">
        <v>10</v>
      </c>
      <c r="E115" s="44">
        <v>0</v>
      </c>
      <c r="F115" s="43">
        <v>2</v>
      </c>
      <c r="L115" s="9">
        <f t="shared" si="16"/>
        <v>0</v>
      </c>
      <c r="M115" s="25">
        <v>235</v>
      </c>
      <c r="N115" s="25">
        <v>1.05</v>
      </c>
      <c r="O115" s="9">
        <f t="shared" si="17"/>
        <v>223.8095238095238</v>
      </c>
      <c r="P115" s="15">
        <f t="shared" si="18"/>
        <v>0</v>
      </c>
      <c r="Q115" s="26">
        <v>210000</v>
      </c>
      <c r="R115" s="26">
        <v>1</v>
      </c>
      <c r="S115" s="26">
        <f t="shared" si="19"/>
        <v>2</v>
      </c>
      <c r="T115" s="10">
        <f t="shared" si="20"/>
        <v>96.23216099820186</v>
      </c>
      <c r="U115" s="10">
        <f t="shared" si="21"/>
        <v>2.078307271970512</v>
      </c>
      <c r="V115" s="10">
        <f t="shared" si="22"/>
        <v>0</v>
      </c>
      <c r="W115" s="26">
        <v>2.54</v>
      </c>
      <c r="X115" s="26">
        <v>3.09</v>
      </c>
      <c r="Y115" s="26">
        <v>1.1</v>
      </c>
      <c r="Z115" s="10">
        <f t="shared" si="15"/>
        <v>181.8181818181818</v>
      </c>
      <c r="AA115" s="44" t="s">
        <v>270</v>
      </c>
    </row>
    <row r="116" spans="1:27" s="44" customFormat="1" ht="15">
      <c r="A116" s="44" t="s">
        <v>162</v>
      </c>
      <c r="B116" s="44">
        <v>0</v>
      </c>
      <c r="C116" s="44" t="s">
        <v>9</v>
      </c>
      <c r="D116" s="44" t="s">
        <v>10</v>
      </c>
      <c r="E116" s="44">
        <v>0</v>
      </c>
      <c r="F116" s="43">
        <v>2.8284</v>
      </c>
      <c r="L116" s="9">
        <f t="shared" si="16"/>
        <v>0</v>
      </c>
      <c r="M116" s="25">
        <v>235</v>
      </c>
      <c r="N116" s="25">
        <v>1.05</v>
      </c>
      <c r="O116" s="9">
        <f t="shared" si="17"/>
        <v>223.8095238095238</v>
      </c>
      <c r="P116" s="15">
        <f t="shared" si="18"/>
        <v>0</v>
      </c>
      <c r="Q116" s="26">
        <v>210000</v>
      </c>
      <c r="R116" s="26">
        <v>1</v>
      </c>
      <c r="S116" s="26">
        <f t="shared" si="19"/>
        <v>2</v>
      </c>
      <c r="T116" s="10">
        <f t="shared" si="20"/>
        <v>96.23216099820186</v>
      </c>
      <c r="U116" s="10">
        <f t="shared" si="21"/>
        <v>2.078307271970512</v>
      </c>
      <c r="V116" s="10">
        <f t="shared" si="22"/>
        <v>0</v>
      </c>
      <c r="W116" s="26">
        <v>2.54</v>
      </c>
      <c r="X116" s="26">
        <v>3.09</v>
      </c>
      <c r="Y116" s="26">
        <v>1.1</v>
      </c>
      <c r="Z116" s="10">
        <f t="shared" si="15"/>
        <v>181.8181818181818</v>
      </c>
      <c r="AA116" s="44" t="s">
        <v>270</v>
      </c>
    </row>
    <row r="117" spans="1:27" s="44" customFormat="1" ht="15">
      <c r="A117" s="44" t="s">
        <v>182</v>
      </c>
      <c r="B117" s="44">
        <v>0</v>
      </c>
      <c r="C117" s="44" t="s">
        <v>9</v>
      </c>
      <c r="D117" s="44" t="s">
        <v>10</v>
      </c>
      <c r="E117" s="44">
        <v>0</v>
      </c>
      <c r="F117" s="43">
        <v>2.8284</v>
      </c>
      <c r="L117" s="9">
        <f t="shared" si="16"/>
        <v>0</v>
      </c>
      <c r="M117" s="25">
        <v>235</v>
      </c>
      <c r="N117" s="25">
        <v>1.05</v>
      </c>
      <c r="O117" s="9">
        <f t="shared" si="17"/>
        <v>223.8095238095238</v>
      </c>
      <c r="P117" s="15">
        <f t="shared" si="18"/>
        <v>0</v>
      </c>
      <c r="Q117" s="26">
        <v>210000</v>
      </c>
      <c r="R117" s="26">
        <v>1</v>
      </c>
      <c r="S117" s="26">
        <f t="shared" si="19"/>
        <v>2.8284</v>
      </c>
      <c r="T117" s="10">
        <f t="shared" si="20"/>
        <v>96.23216099820186</v>
      </c>
      <c r="U117" s="10">
        <f t="shared" si="21"/>
        <v>2.9391421440206975</v>
      </c>
      <c r="V117" s="10">
        <f t="shared" si="22"/>
        <v>0</v>
      </c>
      <c r="W117" s="26">
        <v>3.73</v>
      </c>
      <c r="X117" s="26">
        <v>9.78</v>
      </c>
      <c r="Y117" s="26">
        <v>1.62</v>
      </c>
      <c r="Z117" s="10">
        <f t="shared" si="15"/>
        <v>174.59259259259255</v>
      </c>
      <c r="AA117" s="44" t="s">
        <v>267</v>
      </c>
    </row>
    <row r="118" spans="1:27" s="44" customFormat="1" ht="15">
      <c r="A118" s="44" t="s">
        <v>220</v>
      </c>
      <c r="B118" s="44">
        <v>0</v>
      </c>
      <c r="C118" s="44" t="s">
        <v>9</v>
      </c>
      <c r="D118" s="44" t="s">
        <v>10</v>
      </c>
      <c r="E118" s="44">
        <v>0</v>
      </c>
      <c r="F118" s="43">
        <v>2.8284</v>
      </c>
      <c r="L118" s="9">
        <f t="shared" si="16"/>
        <v>0</v>
      </c>
      <c r="M118" s="25">
        <v>235</v>
      </c>
      <c r="N118" s="25">
        <v>1.05</v>
      </c>
      <c r="O118" s="9">
        <f t="shared" si="17"/>
        <v>223.8095238095238</v>
      </c>
      <c r="P118" s="15">
        <f t="shared" si="18"/>
        <v>0</v>
      </c>
      <c r="Q118" s="26">
        <v>210000</v>
      </c>
      <c r="R118" s="26">
        <v>1</v>
      </c>
      <c r="S118" s="26">
        <f t="shared" si="19"/>
        <v>2.8284</v>
      </c>
      <c r="T118" s="10">
        <f t="shared" si="20"/>
        <v>96.23216099820186</v>
      </c>
      <c r="U118" s="10">
        <f t="shared" si="21"/>
        <v>2.9391421440206975</v>
      </c>
      <c r="V118" s="10">
        <f t="shared" si="22"/>
        <v>0</v>
      </c>
      <c r="W118" s="26">
        <v>3.73</v>
      </c>
      <c r="X118" s="26">
        <v>9.78</v>
      </c>
      <c r="Y118" s="26">
        <v>1.62</v>
      </c>
      <c r="Z118" s="10">
        <f t="shared" si="15"/>
        <v>174.59259259259255</v>
      </c>
      <c r="AA118" s="44" t="s">
        <v>267</v>
      </c>
    </row>
    <row r="119" spans="1:27" s="44" customFormat="1" ht="15">
      <c r="A119" s="44" t="s">
        <v>237</v>
      </c>
      <c r="B119" s="44">
        <v>0</v>
      </c>
      <c r="C119" s="44" t="s">
        <v>9</v>
      </c>
      <c r="D119" s="44" t="s">
        <v>10</v>
      </c>
      <c r="E119" s="44">
        <v>0</v>
      </c>
      <c r="F119" s="43">
        <v>2.8284</v>
      </c>
      <c r="L119" s="9">
        <f t="shared" si="16"/>
        <v>0</v>
      </c>
      <c r="M119" s="25">
        <v>235</v>
      </c>
      <c r="N119" s="25">
        <v>1.05</v>
      </c>
      <c r="O119" s="9">
        <f t="shared" si="17"/>
        <v>223.8095238095238</v>
      </c>
      <c r="P119" s="15">
        <f t="shared" si="18"/>
        <v>0</v>
      </c>
      <c r="Q119" s="26">
        <v>210000</v>
      </c>
      <c r="R119" s="26">
        <v>1</v>
      </c>
      <c r="S119" s="26">
        <f t="shared" si="19"/>
        <v>2.8284</v>
      </c>
      <c r="T119" s="10">
        <f t="shared" si="20"/>
        <v>96.23216099820186</v>
      </c>
      <c r="U119" s="10">
        <f t="shared" si="21"/>
        <v>2.9391421440206975</v>
      </c>
      <c r="V119" s="10">
        <f t="shared" si="22"/>
        <v>0</v>
      </c>
      <c r="W119" s="26">
        <v>3.73</v>
      </c>
      <c r="X119" s="26">
        <v>9.78</v>
      </c>
      <c r="Y119" s="26">
        <v>1.62</v>
      </c>
      <c r="Z119" s="10">
        <f t="shared" si="15"/>
        <v>174.59259259259255</v>
      </c>
      <c r="AA119" s="44" t="s">
        <v>267</v>
      </c>
    </row>
    <row r="120" spans="1:27" s="44" customFormat="1" ht="15">
      <c r="A120" s="44" t="s">
        <v>167</v>
      </c>
      <c r="B120" s="44">
        <v>0</v>
      </c>
      <c r="C120" s="44" t="s">
        <v>9</v>
      </c>
      <c r="D120" s="44" t="s">
        <v>10</v>
      </c>
      <c r="E120" s="44">
        <v>0.114</v>
      </c>
      <c r="F120" s="43">
        <v>2.8284</v>
      </c>
      <c r="L120" s="9">
        <f t="shared" si="16"/>
        <v>0</v>
      </c>
      <c r="M120" s="25">
        <v>235</v>
      </c>
      <c r="N120" s="25">
        <v>1.05</v>
      </c>
      <c r="O120" s="9">
        <f t="shared" si="17"/>
        <v>223.8095238095238</v>
      </c>
      <c r="P120" s="15">
        <f t="shared" si="18"/>
        <v>0</v>
      </c>
      <c r="Q120" s="26">
        <v>210000</v>
      </c>
      <c r="R120" s="26">
        <v>1</v>
      </c>
      <c r="S120" s="26">
        <f t="shared" si="19"/>
        <v>2.8284</v>
      </c>
      <c r="T120" s="10">
        <f t="shared" si="20"/>
        <v>96.23216099820186</v>
      </c>
      <c r="U120" s="10">
        <f t="shared" si="21"/>
        <v>2.9391421440206975</v>
      </c>
      <c r="V120" s="10">
        <f t="shared" si="22"/>
        <v>0</v>
      </c>
      <c r="W120" s="26">
        <v>3.73</v>
      </c>
      <c r="X120" s="26">
        <v>9.78</v>
      </c>
      <c r="Y120" s="26">
        <v>1.62</v>
      </c>
      <c r="Z120" s="10">
        <f t="shared" si="15"/>
        <v>174.59259259259255</v>
      </c>
      <c r="AA120" s="44" t="s">
        <v>267</v>
      </c>
    </row>
    <row r="121" spans="1:27" s="44" customFormat="1" ht="15">
      <c r="A121" s="43" t="s">
        <v>169</v>
      </c>
      <c r="B121" s="43">
        <v>0</v>
      </c>
      <c r="C121" s="43" t="s">
        <v>9</v>
      </c>
      <c r="D121" s="43" t="s">
        <v>10</v>
      </c>
      <c r="E121" s="43">
        <v>0.15</v>
      </c>
      <c r="F121" s="43">
        <v>2.8284</v>
      </c>
      <c r="L121" s="9">
        <f t="shared" si="16"/>
        <v>0.114</v>
      </c>
      <c r="M121" s="25">
        <v>235</v>
      </c>
      <c r="N121" s="25">
        <v>1.05</v>
      </c>
      <c r="O121" s="9">
        <f t="shared" si="17"/>
        <v>223.8095238095238</v>
      </c>
      <c r="P121" s="15">
        <f t="shared" si="18"/>
        <v>0.005093617021276597</v>
      </c>
      <c r="Q121" s="26">
        <v>210000</v>
      </c>
      <c r="R121" s="26">
        <v>1</v>
      </c>
      <c r="S121" s="26">
        <f t="shared" si="19"/>
        <v>2.8284</v>
      </c>
      <c r="T121" s="10">
        <f t="shared" si="20"/>
        <v>96.23216099820186</v>
      </c>
      <c r="U121" s="10">
        <f t="shared" si="21"/>
        <v>2.9391421440206975</v>
      </c>
      <c r="V121" s="10">
        <f t="shared" si="22"/>
        <v>0.044001498645455425</v>
      </c>
      <c r="W121" s="26">
        <v>3.73</v>
      </c>
      <c r="X121" s="26">
        <v>9.78</v>
      </c>
      <c r="Y121" s="26">
        <v>1.62</v>
      </c>
      <c r="Z121" s="10">
        <f t="shared" si="15"/>
        <v>174.59259259259255</v>
      </c>
      <c r="AA121" s="44" t="s">
        <v>267</v>
      </c>
    </row>
    <row r="122" spans="1:27" s="44" customFormat="1" ht="15">
      <c r="A122" s="44" t="s">
        <v>107</v>
      </c>
      <c r="B122" s="44">
        <v>0</v>
      </c>
      <c r="C122" s="44" t="s">
        <v>9</v>
      </c>
      <c r="D122" s="44" t="s">
        <v>10</v>
      </c>
      <c r="E122" s="44">
        <v>0.204</v>
      </c>
      <c r="F122" s="43">
        <v>2</v>
      </c>
      <c r="L122" s="9">
        <f t="shared" si="16"/>
        <v>0.15</v>
      </c>
      <c r="M122" s="25">
        <v>235</v>
      </c>
      <c r="N122" s="25">
        <v>1.05</v>
      </c>
      <c r="O122" s="9">
        <f t="shared" si="17"/>
        <v>223.8095238095238</v>
      </c>
      <c r="P122" s="15">
        <f t="shared" si="18"/>
        <v>0.006702127659574468</v>
      </c>
      <c r="Q122" s="26">
        <v>210000</v>
      </c>
      <c r="R122" s="26">
        <v>1</v>
      </c>
      <c r="S122" s="26">
        <f t="shared" si="19"/>
        <v>2.8284</v>
      </c>
      <c r="T122" s="10">
        <f t="shared" si="20"/>
        <v>96.23216099820186</v>
      </c>
      <c r="U122" s="10">
        <f t="shared" si="21"/>
        <v>2.9391421440206975</v>
      </c>
      <c r="V122" s="10">
        <f t="shared" si="22"/>
        <v>0.05789670874402029</v>
      </c>
      <c r="W122" s="26">
        <v>3.73</v>
      </c>
      <c r="X122" s="26">
        <v>9.78</v>
      </c>
      <c r="Y122" s="26">
        <v>1.62</v>
      </c>
      <c r="Z122" s="10">
        <f t="shared" si="15"/>
        <v>174.59259259259255</v>
      </c>
      <c r="AA122" s="44" t="s">
        <v>267</v>
      </c>
    </row>
    <row r="123" spans="1:27" s="44" customFormat="1" ht="15">
      <c r="A123" s="44" t="s">
        <v>166</v>
      </c>
      <c r="B123" s="44">
        <v>0</v>
      </c>
      <c r="C123" s="44" t="s">
        <v>9</v>
      </c>
      <c r="D123" s="44" t="s">
        <v>10</v>
      </c>
      <c r="E123" s="44">
        <v>0.905</v>
      </c>
      <c r="F123" s="43">
        <v>2.8284</v>
      </c>
      <c r="L123" s="9">
        <f t="shared" si="16"/>
        <v>0.204</v>
      </c>
      <c r="M123" s="25">
        <v>235</v>
      </c>
      <c r="N123" s="25">
        <v>1.05</v>
      </c>
      <c r="O123" s="9">
        <f t="shared" si="17"/>
        <v>223.8095238095238</v>
      </c>
      <c r="P123" s="15">
        <f t="shared" si="18"/>
        <v>0.009114893617021277</v>
      </c>
      <c r="Q123" s="26">
        <v>210000</v>
      </c>
      <c r="R123" s="26">
        <v>1</v>
      </c>
      <c r="S123" s="26">
        <f t="shared" si="19"/>
        <v>2</v>
      </c>
      <c r="T123" s="10">
        <f t="shared" si="20"/>
        <v>96.23216099820186</v>
      </c>
      <c r="U123" s="10">
        <f t="shared" si="21"/>
        <v>2.078307271970512</v>
      </c>
      <c r="V123" s="10">
        <f t="shared" si="22"/>
        <v>0.03937051707245126</v>
      </c>
      <c r="W123" s="26">
        <v>2.54</v>
      </c>
      <c r="X123" s="26">
        <v>3.09</v>
      </c>
      <c r="Y123" s="26">
        <v>1.1</v>
      </c>
      <c r="Z123" s="10">
        <f t="shared" si="15"/>
        <v>181.8181818181818</v>
      </c>
      <c r="AA123" s="44" t="s">
        <v>270</v>
      </c>
    </row>
    <row r="124" spans="1:27" s="44" customFormat="1" ht="15">
      <c r="A124" s="44" t="s">
        <v>199</v>
      </c>
      <c r="B124" s="44">
        <v>0</v>
      </c>
      <c r="C124" s="44" t="s">
        <v>9</v>
      </c>
      <c r="D124" s="44" t="s">
        <v>10</v>
      </c>
      <c r="E124" s="44">
        <v>1.059</v>
      </c>
      <c r="F124" s="43">
        <v>2.8284</v>
      </c>
      <c r="L124" s="9">
        <f t="shared" si="16"/>
        <v>0.905</v>
      </c>
      <c r="M124" s="25">
        <v>235</v>
      </c>
      <c r="N124" s="25">
        <v>1.05</v>
      </c>
      <c r="O124" s="9">
        <f t="shared" si="17"/>
        <v>223.8095238095238</v>
      </c>
      <c r="P124" s="15">
        <f t="shared" si="18"/>
        <v>0.040436170212765965</v>
      </c>
      <c r="Q124" s="26">
        <v>210000</v>
      </c>
      <c r="R124" s="26">
        <v>1</v>
      </c>
      <c r="S124" s="26">
        <f t="shared" si="19"/>
        <v>2.8284</v>
      </c>
      <c r="T124" s="10">
        <f t="shared" si="20"/>
        <v>96.23216099820186</v>
      </c>
      <c r="U124" s="10">
        <f t="shared" si="21"/>
        <v>2.9391421440206975</v>
      </c>
      <c r="V124" s="10">
        <f t="shared" si="22"/>
        <v>0.34931014275558914</v>
      </c>
      <c r="W124" s="26">
        <v>3.73</v>
      </c>
      <c r="X124" s="26">
        <v>9.78</v>
      </c>
      <c r="Y124" s="26">
        <v>1.62</v>
      </c>
      <c r="Z124" s="10">
        <f t="shared" si="15"/>
        <v>174.59259259259255</v>
      </c>
      <c r="AA124" s="44" t="s">
        <v>267</v>
      </c>
    </row>
    <row r="125" spans="1:27" s="44" customFormat="1" ht="15">
      <c r="A125" s="44" t="s">
        <v>54</v>
      </c>
      <c r="B125" s="44">
        <v>0</v>
      </c>
      <c r="C125" s="44" t="s">
        <v>9</v>
      </c>
      <c r="D125" s="44" t="s">
        <v>10</v>
      </c>
      <c r="E125" s="44">
        <v>1.34</v>
      </c>
      <c r="F125" s="43">
        <v>2</v>
      </c>
      <c r="L125" s="9">
        <f t="shared" si="16"/>
        <v>1.059</v>
      </c>
      <c r="M125" s="25">
        <v>235</v>
      </c>
      <c r="N125" s="25">
        <v>1.05</v>
      </c>
      <c r="O125" s="9">
        <f t="shared" si="17"/>
        <v>223.8095238095238</v>
      </c>
      <c r="P125" s="15">
        <f t="shared" si="18"/>
        <v>0.04731702127659575</v>
      </c>
      <c r="Q125" s="26">
        <v>210000</v>
      </c>
      <c r="R125" s="26">
        <v>1</v>
      </c>
      <c r="S125" s="26">
        <f t="shared" si="19"/>
        <v>2.8284</v>
      </c>
      <c r="T125" s="10">
        <f t="shared" si="20"/>
        <v>96.23216099820186</v>
      </c>
      <c r="U125" s="10">
        <f t="shared" si="21"/>
        <v>2.9391421440206975</v>
      </c>
      <c r="V125" s="10">
        <f t="shared" si="22"/>
        <v>0.40875076373278324</v>
      </c>
      <c r="W125" s="26">
        <v>3.73</v>
      </c>
      <c r="X125" s="26">
        <v>9.78</v>
      </c>
      <c r="Y125" s="26">
        <v>1.62</v>
      </c>
      <c r="Z125" s="10">
        <f t="shared" si="15"/>
        <v>174.59259259259255</v>
      </c>
      <c r="AA125" s="44" t="s">
        <v>267</v>
      </c>
    </row>
    <row r="126" spans="1:27" s="44" customFormat="1" ht="15">
      <c r="A126" s="44" t="s">
        <v>88</v>
      </c>
      <c r="B126" s="44">
        <v>0</v>
      </c>
      <c r="C126" s="44" t="s">
        <v>9</v>
      </c>
      <c r="D126" s="44" t="s">
        <v>10</v>
      </c>
      <c r="E126" s="44">
        <v>1.915</v>
      </c>
      <c r="F126" s="43">
        <v>2</v>
      </c>
      <c r="L126" s="9">
        <f t="shared" si="16"/>
        <v>1.34</v>
      </c>
      <c r="M126" s="25">
        <v>235</v>
      </c>
      <c r="N126" s="25">
        <v>1.05</v>
      </c>
      <c r="O126" s="9">
        <f t="shared" si="17"/>
        <v>223.8095238095238</v>
      </c>
      <c r="P126" s="15">
        <f t="shared" si="18"/>
        <v>0.05987234042553192</v>
      </c>
      <c r="Q126" s="26">
        <v>210000</v>
      </c>
      <c r="R126" s="26">
        <v>1</v>
      </c>
      <c r="S126" s="26">
        <f t="shared" si="19"/>
        <v>2</v>
      </c>
      <c r="T126" s="10">
        <f t="shared" si="20"/>
        <v>96.23216099820186</v>
      </c>
      <c r="U126" s="10">
        <f t="shared" si="21"/>
        <v>2.078307271970512</v>
      </c>
      <c r="V126" s="10">
        <f t="shared" si="22"/>
        <v>0.2586102592013955</v>
      </c>
      <c r="W126" s="26">
        <v>2.54</v>
      </c>
      <c r="X126" s="26">
        <v>3.09</v>
      </c>
      <c r="Y126" s="26">
        <v>1.1</v>
      </c>
      <c r="Z126" s="10">
        <f t="shared" si="15"/>
        <v>181.8181818181818</v>
      </c>
      <c r="AA126" s="44" t="s">
        <v>270</v>
      </c>
    </row>
    <row r="127" spans="1:27" s="44" customFormat="1" ht="15">
      <c r="A127" s="44" t="s">
        <v>82</v>
      </c>
      <c r="B127" s="44">
        <v>0</v>
      </c>
      <c r="C127" s="44" t="s">
        <v>9</v>
      </c>
      <c r="D127" s="44" t="s">
        <v>10</v>
      </c>
      <c r="E127" s="44">
        <v>2.616</v>
      </c>
      <c r="F127" s="43">
        <v>2</v>
      </c>
      <c r="L127" s="9">
        <f t="shared" si="16"/>
        <v>1.915</v>
      </c>
      <c r="M127" s="25">
        <v>235</v>
      </c>
      <c r="N127" s="25">
        <v>1.05</v>
      </c>
      <c r="O127" s="9">
        <f t="shared" si="17"/>
        <v>223.8095238095238</v>
      </c>
      <c r="P127" s="15">
        <f t="shared" si="18"/>
        <v>0.08556382978723404</v>
      </c>
      <c r="Q127" s="26">
        <v>210000</v>
      </c>
      <c r="R127" s="26">
        <v>1</v>
      </c>
      <c r="S127" s="26">
        <f t="shared" si="19"/>
        <v>2</v>
      </c>
      <c r="T127" s="10">
        <f t="shared" si="20"/>
        <v>96.23216099820186</v>
      </c>
      <c r="U127" s="10">
        <f t="shared" si="21"/>
        <v>2.078307271970512</v>
      </c>
      <c r="V127" s="10">
        <f t="shared" si="22"/>
        <v>0.3695810793810988</v>
      </c>
      <c r="W127" s="26">
        <v>2.54</v>
      </c>
      <c r="X127" s="26">
        <v>3.09</v>
      </c>
      <c r="Y127" s="26">
        <v>1.1</v>
      </c>
      <c r="Z127" s="10">
        <f t="shared" si="15"/>
        <v>181.8181818181818</v>
      </c>
      <c r="AA127" s="44" t="s">
        <v>270</v>
      </c>
    </row>
    <row r="128" spans="1:27" s="44" customFormat="1" ht="15">
      <c r="A128" s="44" t="s">
        <v>85</v>
      </c>
      <c r="B128" s="44">
        <v>0</v>
      </c>
      <c r="C128" s="44" t="s">
        <v>9</v>
      </c>
      <c r="D128" s="44" t="s">
        <v>10</v>
      </c>
      <c r="E128" s="44">
        <v>2.616</v>
      </c>
      <c r="F128" s="43">
        <v>2</v>
      </c>
      <c r="L128" s="9">
        <f t="shared" si="16"/>
        <v>2.616</v>
      </c>
      <c r="M128" s="25">
        <v>235</v>
      </c>
      <c r="N128" s="25">
        <v>1.05</v>
      </c>
      <c r="O128" s="9">
        <f t="shared" si="17"/>
        <v>223.8095238095238</v>
      </c>
      <c r="P128" s="15">
        <f t="shared" si="18"/>
        <v>0.11688510638297873</v>
      </c>
      <c r="Q128" s="26">
        <v>210000</v>
      </c>
      <c r="R128" s="26">
        <v>1</v>
      </c>
      <c r="S128" s="26">
        <f t="shared" si="19"/>
        <v>2</v>
      </c>
      <c r="T128" s="10">
        <f t="shared" si="20"/>
        <v>96.23216099820186</v>
      </c>
      <c r="U128" s="10">
        <f t="shared" si="21"/>
        <v>2.078307271970512</v>
      </c>
      <c r="V128" s="10">
        <f t="shared" si="22"/>
        <v>0.5048689836349632</v>
      </c>
      <c r="W128" s="26">
        <v>2.54</v>
      </c>
      <c r="X128" s="26">
        <v>3.09</v>
      </c>
      <c r="Y128" s="26">
        <v>1.1</v>
      </c>
      <c r="Z128" s="10">
        <f t="shared" si="15"/>
        <v>181.8181818181818</v>
      </c>
      <c r="AA128" s="44" t="s">
        <v>270</v>
      </c>
    </row>
    <row r="129" spans="1:27" s="44" customFormat="1" ht="15">
      <c r="A129" s="44" t="s">
        <v>80</v>
      </c>
      <c r="B129" s="44">
        <v>0</v>
      </c>
      <c r="C129" s="44" t="s">
        <v>9</v>
      </c>
      <c r="D129" s="44" t="s">
        <v>10</v>
      </c>
      <c r="E129" s="44">
        <v>2.938</v>
      </c>
      <c r="F129" s="43">
        <v>2</v>
      </c>
      <c r="L129" s="9">
        <f t="shared" si="16"/>
        <v>2.616</v>
      </c>
      <c r="M129" s="25">
        <v>235</v>
      </c>
      <c r="N129" s="25">
        <v>1.05</v>
      </c>
      <c r="O129" s="9">
        <f t="shared" si="17"/>
        <v>223.8095238095238</v>
      </c>
      <c r="P129" s="15">
        <f t="shared" si="18"/>
        <v>0.11688510638297873</v>
      </c>
      <c r="Q129" s="26">
        <v>210000</v>
      </c>
      <c r="R129" s="26">
        <v>1</v>
      </c>
      <c r="S129" s="26">
        <f t="shared" si="19"/>
        <v>2</v>
      </c>
      <c r="T129" s="10">
        <f t="shared" si="20"/>
        <v>96.23216099820186</v>
      </c>
      <c r="U129" s="10">
        <f t="shared" si="21"/>
        <v>2.078307271970512</v>
      </c>
      <c r="V129" s="10">
        <f t="shared" si="22"/>
        <v>0.5048689836349632</v>
      </c>
      <c r="W129" s="26">
        <v>2.54</v>
      </c>
      <c r="X129" s="26">
        <v>3.09</v>
      </c>
      <c r="Y129" s="26">
        <v>1.1</v>
      </c>
      <c r="Z129" s="10">
        <f t="shared" si="15"/>
        <v>181.8181818181818</v>
      </c>
      <c r="AA129" s="44" t="s">
        <v>270</v>
      </c>
    </row>
    <row r="130" spans="1:27" s="44" customFormat="1" ht="15">
      <c r="A130" s="44" t="s">
        <v>43</v>
      </c>
      <c r="B130" s="44">
        <v>0</v>
      </c>
      <c r="C130" s="44" t="s">
        <v>9</v>
      </c>
      <c r="D130" s="44" t="s">
        <v>10</v>
      </c>
      <c r="E130" s="44">
        <v>3.143</v>
      </c>
      <c r="F130" s="43">
        <v>2</v>
      </c>
      <c r="L130" s="9">
        <f t="shared" si="16"/>
        <v>2.938</v>
      </c>
      <c r="M130" s="25">
        <v>235</v>
      </c>
      <c r="N130" s="25">
        <v>1.05</v>
      </c>
      <c r="O130" s="9">
        <f t="shared" si="17"/>
        <v>223.8095238095238</v>
      </c>
      <c r="P130" s="15">
        <f t="shared" si="18"/>
        <v>0.13127234042553193</v>
      </c>
      <c r="Q130" s="26">
        <v>210000</v>
      </c>
      <c r="R130" s="26">
        <v>1</v>
      </c>
      <c r="S130" s="26">
        <f t="shared" si="19"/>
        <v>2</v>
      </c>
      <c r="T130" s="10">
        <f t="shared" si="20"/>
        <v>96.23216099820186</v>
      </c>
      <c r="U130" s="10">
        <f t="shared" si="21"/>
        <v>2.078307271970512</v>
      </c>
      <c r="V130" s="10">
        <f t="shared" si="22"/>
        <v>0.5670126429355972</v>
      </c>
      <c r="W130" s="26">
        <v>2.54</v>
      </c>
      <c r="X130" s="26">
        <v>3.09</v>
      </c>
      <c r="Y130" s="26">
        <v>1.1</v>
      </c>
      <c r="Z130" s="10">
        <f t="shared" si="15"/>
        <v>181.8181818181818</v>
      </c>
      <c r="AA130" s="44" t="s">
        <v>270</v>
      </c>
    </row>
    <row r="131" spans="1:27" s="44" customFormat="1" ht="15">
      <c r="A131" s="44" t="s">
        <v>90</v>
      </c>
      <c r="B131" s="44">
        <v>0</v>
      </c>
      <c r="C131" s="44" t="s">
        <v>9</v>
      </c>
      <c r="D131" s="44" t="s">
        <v>10</v>
      </c>
      <c r="E131" s="44">
        <v>3.224</v>
      </c>
      <c r="F131" s="43">
        <v>2</v>
      </c>
      <c r="L131" s="9">
        <f t="shared" si="16"/>
        <v>3.143</v>
      </c>
      <c r="M131" s="25">
        <v>235</v>
      </c>
      <c r="N131" s="25">
        <v>1.05</v>
      </c>
      <c r="O131" s="9">
        <f t="shared" si="17"/>
        <v>223.8095238095238</v>
      </c>
      <c r="P131" s="15">
        <f t="shared" si="18"/>
        <v>0.14043191489361703</v>
      </c>
      <c r="Q131" s="26">
        <v>210000</v>
      </c>
      <c r="R131" s="26">
        <v>1</v>
      </c>
      <c r="S131" s="26">
        <f t="shared" si="19"/>
        <v>2</v>
      </c>
      <c r="T131" s="10">
        <f t="shared" si="20"/>
        <v>96.23216099820186</v>
      </c>
      <c r="U131" s="10">
        <f t="shared" si="21"/>
        <v>2.078307271970512</v>
      </c>
      <c r="V131" s="10">
        <f t="shared" si="22"/>
        <v>0.6065761527387957</v>
      </c>
      <c r="W131" s="26">
        <v>2.54</v>
      </c>
      <c r="X131" s="26">
        <v>3.09</v>
      </c>
      <c r="Y131" s="26">
        <v>1.1</v>
      </c>
      <c r="Z131" s="10">
        <f t="shared" si="15"/>
        <v>181.8181818181818</v>
      </c>
      <c r="AA131" s="44" t="s">
        <v>270</v>
      </c>
    </row>
    <row r="132" spans="1:27" s="44" customFormat="1" ht="15">
      <c r="A132" s="44" t="s">
        <v>105</v>
      </c>
      <c r="B132" s="44">
        <v>0</v>
      </c>
      <c r="C132" s="44" t="s">
        <v>9</v>
      </c>
      <c r="D132" s="44" t="s">
        <v>10</v>
      </c>
      <c r="E132" s="44">
        <v>3.395</v>
      </c>
      <c r="F132" s="43">
        <v>2</v>
      </c>
      <c r="L132" s="9">
        <f t="shared" si="16"/>
        <v>3.224</v>
      </c>
      <c r="M132" s="25">
        <v>235</v>
      </c>
      <c r="N132" s="25">
        <v>1.05</v>
      </c>
      <c r="O132" s="9">
        <f t="shared" si="17"/>
        <v>223.8095238095238</v>
      </c>
      <c r="P132" s="15">
        <f t="shared" si="18"/>
        <v>0.14405106382978725</v>
      </c>
      <c r="Q132" s="26">
        <v>210000</v>
      </c>
      <c r="R132" s="26">
        <v>1</v>
      </c>
      <c r="S132" s="26">
        <f t="shared" si="19"/>
        <v>2</v>
      </c>
      <c r="T132" s="10">
        <f t="shared" si="20"/>
        <v>96.23216099820186</v>
      </c>
      <c r="U132" s="10">
        <f t="shared" si="21"/>
        <v>2.078307271970512</v>
      </c>
      <c r="V132" s="10">
        <f t="shared" si="22"/>
        <v>0.6222085639293278</v>
      </c>
      <c r="W132" s="26">
        <v>2.54</v>
      </c>
      <c r="X132" s="26">
        <v>3.09</v>
      </c>
      <c r="Y132" s="26">
        <v>1.1</v>
      </c>
      <c r="Z132" s="10">
        <f t="shared" si="15"/>
        <v>181.8181818181818</v>
      </c>
      <c r="AA132" s="44" t="s">
        <v>270</v>
      </c>
    </row>
    <row r="133" spans="1:27" s="44" customFormat="1" ht="15">
      <c r="A133" s="44" t="s">
        <v>22</v>
      </c>
      <c r="B133" s="44">
        <v>0</v>
      </c>
      <c r="C133" s="44" t="s">
        <v>9</v>
      </c>
      <c r="D133" s="44" t="s">
        <v>10</v>
      </c>
      <c r="E133" s="44">
        <v>3.69</v>
      </c>
      <c r="F133" s="43">
        <v>2</v>
      </c>
      <c r="L133" s="9">
        <f t="shared" si="16"/>
        <v>3.395</v>
      </c>
      <c r="M133" s="25">
        <v>235</v>
      </c>
      <c r="N133" s="25">
        <v>1.05</v>
      </c>
      <c r="O133" s="9">
        <f t="shared" si="17"/>
        <v>223.8095238095238</v>
      </c>
      <c r="P133" s="15">
        <f t="shared" si="18"/>
        <v>0.15169148936170215</v>
      </c>
      <c r="Q133" s="26">
        <v>210000</v>
      </c>
      <c r="R133" s="26">
        <v>1</v>
      </c>
      <c r="S133" s="26">
        <f t="shared" si="19"/>
        <v>2</v>
      </c>
      <c r="T133" s="10">
        <f t="shared" si="20"/>
        <v>96.23216099820186</v>
      </c>
      <c r="U133" s="10">
        <f t="shared" si="21"/>
        <v>2.078307271970512</v>
      </c>
      <c r="V133" s="10">
        <f t="shared" si="22"/>
        <v>0.6552103208871178</v>
      </c>
      <c r="W133" s="26">
        <v>2.54</v>
      </c>
      <c r="X133" s="26">
        <v>3.09</v>
      </c>
      <c r="Y133" s="26">
        <v>1.1</v>
      </c>
      <c r="Z133" s="10">
        <f aca="true" t="shared" si="23" ref="Z133:Z196">R133*S133*100/Y133</f>
        <v>181.8181818181818</v>
      </c>
      <c r="AA133" s="44" t="s">
        <v>270</v>
      </c>
    </row>
    <row r="134" spans="1:27" s="44" customFormat="1" ht="15">
      <c r="A134" s="44" t="s">
        <v>95</v>
      </c>
      <c r="B134" s="44">
        <v>0</v>
      </c>
      <c r="C134" s="44" t="s">
        <v>9</v>
      </c>
      <c r="D134" s="44" t="s">
        <v>10</v>
      </c>
      <c r="E134" s="44">
        <v>3.734</v>
      </c>
      <c r="F134" s="43">
        <v>2</v>
      </c>
      <c r="L134" s="9">
        <f t="shared" si="16"/>
        <v>3.69</v>
      </c>
      <c r="M134" s="25">
        <v>235</v>
      </c>
      <c r="N134" s="25">
        <v>1.05</v>
      </c>
      <c r="O134" s="9">
        <f t="shared" si="17"/>
        <v>223.8095238095238</v>
      </c>
      <c r="P134" s="15">
        <f t="shared" si="18"/>
        <v>0.16487234042553192</v>
      </c>
      <c r="Q134" s="26">
        <v>210000</v>
      </c>
      <c r="R134" s="26">
        <v>1</v>
      </c>
      <c r="S134" s="26">
        <f t="shared" si="19"/>
        <v>2</v>
      </c>
      <c r="T134" s="10">
        <f t="shared" si="20"/>
        <v>96.23216099820186</v>
      </c>
      <c r="U134" s="10">
        <f t="shared" si="21"/>
        <v>2.078307271970512</v>
      </c>
      <c r="V134" s="10">
        <f t="shared" si="22"/>
        <v>0.7121431764575743</v>
      </c>
      <c r="W134" s="26">
        <v>2.54</v>
      </c>
      <c r="X134" s="26">
        <v>3.09</v>
      </c>
      <c r="Y134" s="26">
        <v>1.1</v>
      </c>
      <c r="Z134" s="10">
        <f t="shared" si="23"/>
        <v>181.8181818181818</v>
      </c>
      <c r="AA134" s="44" t="s">
        <v>270</v>
      </c>
    </row>
    <row r="135" spans="1:27" s="44" customFormat="1" ht="15">
      <c r="A135" s="44" t="s">
        <v>97</v>
      </c>
      <c r="B135" s="44">
        <v>0</v>
      </c>
      <c r="C135" s="44" t="s">
        <v>9</v>
      </c>
      <c r="D135" s="44" t="s">
        <v>10</v>
      </c>
      <c r="E135" s="44">
        <v>3.891</v>
      </c>
      <c r="F135" s="43">
        <v>2</v>
      </c>
      <c r="L135" s="9">
        <f t="shared" si="16"/>
        <v>3.734</v>
      </c>
      <c r="M135" s="25">
        <v>235</v>
      </c>
      <c r="N135" s="25">
        <v>1.05</v>
      </c>
      <c r="O135" s="9">
        <f t="shared" si="17"/>
        <v>223.8095238095238</v>
      </c>
      <c r="P135" s="15">
        <f t="shared" si="18"/>
        <v>0.16683829787234045</v>
      </c>
      <c r="Q135" s="26">
        <v>210000</v>
      </c>
      <c r="R135" s="26">
        <v>1</v>
      </c>
      <c r="S135" s="26">
        <f t="shared" si="19"/>
        <v>2</v>
      </c>
      <c r="T135" s="10">
        <f t="shared" si="20"/>
        <v>96.23216099820186</v>
      </c>
      <c r="U135" s="10">
        <f t="shared" si="21"/>
        <v>2.078307271970512</v>
      </c>
      <c r="V135" s="10">
        <f t="shared" si="22"/>
        <v>0.720634856610456</v>
      </c>
      <c r="W135" s="26">
        <v>2.54</v>
      </c>
      <c r="X135" s="26">
        <v>3.09</v>
      </c>
      <c r="Y135" s="26">
        <v>1.1</v>
      </c>
      <c r="Z135" s="10">
        <f t="shared" si="23"/>
        <v>181.8181818181818</v>
      </c>
      <c r="AA135" s="44" t="s">
        <v>270</v>
      </c>
    </row>
    <row r="136" spans="1:27" s="44" customFormat="1" ht="15">
      <c r="A136" s="44" t="s">
        <v>99</v>
      </c>
      <c r="B136" s="44">
        <v>0</v>
      </c>
      <c r="C136" s="44" t="s">
        <v>9</v>
      </c>
      <c r="D136" s="44" t="s">
        <v>10</v>
      </c>
      <c r="E136" s="44">
        <v>4.006</v>
      </c>
      <c r="F136" s="43">
        <v>2</v>
      </c>
      <c r="L136" s="9">
        <f t="shared" si="16"/>
        <v>3.891</v>
      </c>
      <c r="M136" s="25">
        <v>235</v>
      </c>
      <c r="N136" s="25">
        <v>1.05</v>
      </c>
      <c r="O136" s="9">
        <f t="shared" si="17"/>
        <v>223.8095238095238</v>
      </c>
      <c r="P136" s="15">
        <f t="shared" si="18"/>
        <v>0.1738531914893617</v>
      </c>
      <c r="Q136" s="26">
        <v>210000</v>
      </c>
      <c r="R136" s="26">
        <v>1</v>
      </c>
      <c r="S136" s="26">
        <f t="shared" si="19"/>
        <v>2</v>
      </c>
      <c r="T136" s="10">
        <f t="shared" si="20"/>
        <v>96.23216099820186</v>
      </c>
      <c r="U136" s="10">
        <f t="shared" si="21"/>
        <v>2.078307271970512</v>
      </c>
      <c r="V136" s="10">
        <f t="shared" si="22"/>
        <v>0.7509347153377837</v>
      </c>
      <c r="W136" s="26">
        <v>2.54</v>
      </c>
      <c r="X136" s="26">
        <v>3.09</v>
      </c>
      <c r="Y136" s="26">
        <v>1.1</v>
      </c>
      <c r="Z136" s="10">
        <f t="shared" si="23"/>
        <v>181.8181818181818</v>
      </c>
      <c r="AA136" s="44" t="s">
        <v>270</v>
      </c>
    </row>
    <row r="137" spans="1:27" s="44" customFormat="1" ht="15">
      <c r="A137" s="44" t="s">
        <v>190</v>
      </c>
      <c r="B137" s="44">
        <v>0</v>
      </c>
      <c r="C137" s="44" t="s">
        <v>9</v>
      </c>
      <c r="D137" s="44" t="s">
        <v>10</v>
      </c>
      <c r="E137" s="44">
        <v>4.212</v>
      </c>
      <c r="F137" s="43">
        <v>2.8284</v>
      </c>
      <c r="L137" s="9">
        <f t="shared" si="16"/>
        <v>4.006</v>
      </c>
      <c r="M137" s="25">
        <v>235</v>
      </c>
      <c r="N137" s="25">
        <v>1.05</v>
      </c>
      <c r="O137" s="9">
        <f t="shared" si="17"/>
        <v>223.8095238095238</v>
      </c>
      <c r="P137" s="15">
        <f t="shared" si="18"/>
        <v>0.17899148936170214</v>
      </c>
      <c r="Q137" s="26">
        <v>210000</v>
      </c>
      <c r="R137" s="26">
        <v>1</v>
      </c>
      <c r="S137" s="26">
        <f t="shared" si="19"/>
        <v>2</v>
      </c>
      <c r="T137" s="10">
        <f t="shared" si="20"/>
        <v>96.23216099820186</v>
      </c>
      <c r="U137" s="10">
        <f t="shared" si="21"/>
        <v>2.078307271970512</v>
      </c>
      <c r="V137" s="10">
        <f t="shared" si="22"/>
        <v>0.7731288793737243</v>
      </c>
      <c r="W137" s="26">
        <v>2.54</v>
      </c>
      <c r="X137" s="26">
        <v>3.09</v>
      </c>
      <c r="Y137" s="26">
        <v>1.1</v>
      </c>
      <c r="Z137" s="10">
        <f t="shared" si="23"/>
        <v>181.8181818181818</v>
      </c>
      <c r="AA137" s="44" t="s">
        <v>270</v>
      </c>
    </row>
    <row r="138" spans="1:27" s="44" customFormat="1" ht="15">
      <c r="A138" s="44" t="s">
        <v>62</v>
      </c>
      <c r="B138" s="44">
        <v>0</v>
      </c>
      <c r="C138" s="44" t="s">
        <v>9</v>
      </c>
      <c r="D138" s="44" t="s">
        <v>10</v>
      </c>
      <c r="E138" s="44">
        <v>4.256</v>
      </c>
      <c r="F138" s="43">
        <v>2</v>
      </c>
      <c r="L138" s="9">
        <f t="shared" si="16"/>
        <v>4.212</v>
      </c>
      <c r="M138" s="25">
        <v>235</v>
      </c>
      <c r="N138" s="25">
        <v>1.05</v>
      </c>
      <c r="O138" s="9">
        <f t="shared" si="17"/>
        <v>223.8095238095238</v>
      </c>
      <c r="P138" s="15">
        <f t="shared" si="18"/>
        <v>0.18819574468085107</v>
      </c>
      <c r="Q138" s="26">
        <v>210000</v>
      </c>
      <c r="R138" s="26">
        <v>1</v>
      </c>
      <c r="S138" s="26">
        <f t="shared" si="19"/>
        <v>2.8284</v>
      </c>
      <c r="T138" s="10">
        <f t="shared" si="20"/>
        <v>96.23216099820186</v>
      </c>
      <c r="U138" s="10">
        <f t="shared" si="21"/>
        <v>2.9391421440206975</v>
      </c>
      <c r="V138" s="10">
        <f t="shared" si="22"/>
        <v>1.6257395815320896</v>
      </c>
      <c r="W138" s="26">
        <v>3.73</v>
      </c>
      <c r="X138" s="26">
        <v>9.78</v>
      </c>
      <c r="Y138" s="26">
        <v>1.62</v>
      </c>
      <c r="Z138" s="10">
        <f t="shared" si="23"/>
        <v>174.59259259259255</v>
      </c>
      <c r="AA138" s="44" t="s">
        <v>267</v>
      </c>
    </row>
    <row r="139" spans="1:27" s="44" customFormat="1" ht="15">
      <c r="A139" s="44" t="s">
        <v>208</v>
      </c>
      <c r="B139" s="44">
        <v>0</v>
      </c>
      <c r="C139" s="44" t="s">
        <v>9</v>
      </c>
      <c r="D139" s="44" t="s">
        <v>10</v>
      </c>
      <c r="E139" s="44">
        <v>4.656</v>
      </c>
      <c r="F139" s="43">
        <v>2.8284</v>
      </c>
      <c r="L139" s="9">
        <f t="shared" si="16"/>
        <v>4.256</v>
      </c>
      <c r="M139" s="25">
        <v>235</v>
      </c>
      <c r="N139" s="25">
        <v>1.05</v>
      </c>
      <c r="O139" s="9">
        <f t="shared" si="17"/>
        <v>223.8095238095238</v>
      </c>
      <c r="P139" s="15">
        <f t="shared" si="18"/>
        <v>0.1901617021276596</v>
      </c>
      <c r="Q139" s="26">
        <v>210000</v>
      </c>
      <c r="R139" s="26">
        <v>1</v>
      </c>
      <c r="S139" s="26">
        <f t="shared" si="19"/>
        <v>2</v>
      </c>
      <c r="T139" s="10">
        <f t="shared" si="20"/>
        <v>96.23216099820186</v>
      </c>
      <c r="U139" s="10">
        <f t="shared" si="21"/>
        <v>2.078307271970512</v>
      </c>
      <c r="V139" s="10">
        <f t="shared" si="22"/>
        <v>0.8213770620605518</v>
      </c>
      <c r="W139" s="26">
        <v>2.54</v>
      </c>
      <c r="X139" s="26">
        <v>3.09</v>
      </c>
      <c r="Y139" s="26">
        <v>1.1</v>
      </c>
      <c r="Z139" s="10">
        <f t="shared" si="23"/>
        <v>181.8181818181818</v>
      </c>
      <c r="AA139" s="44" t="s">
        <v>270</v>
      </c>
    </row>
    <row r="140" spans="1:27" s="44" customFormat="1" ht="15">
      <c r="A140" s="44" t="s">
        <v>187</v>
      </c>
      <c r="B140" s="44">
        <v>0</v>
      </c>
      <c r="C140" s="44" t="s">
        <v>9</v>
      </c>
      <c r="D140" s="44" t="s">
        <v>10</v>
      </c>
      <c r="E140" s="44">
        <v>5.151</v>
      </c>
      <c r="F140" s="43">
        <v>2.8284</v>
      </c>
      <c r="L140" s="9">
        <f t="shared" si="16"/>
        <v>4.656</v>
      </c>
      <c r="M140" s="25">
        <v>235</v>
      </c>
      <c r="N140" s="25">
        <v>1.05</v>
      </c>
      <c r="O140" s="9">
        <f t="shared" si="17"/>
        <v>223.8095238095238</v>
      </c>
      <c r="P140" s="15">
        <f t="shared" si="18"/>
        <v>0.20803404255319147</v>
      </c>
      <c r="Q140" s="26">
        <v>210000</v>
      </c>
      <c r="R140" s="26">
        <v>1</v>
      </c>
      <c r="S140" s="26">
        <f t="shared" si="19"/>
        <v>2.8284</v>
      </c>
      <c r="T140" s="10">
        <f t="shared" si="20"/>
        <v>96.23216099820186</v>
      </c>
      <c r="U140" s="10">
        <f t="shared" si="21"/>
        <v>2.9391421440206975</v>
      </c>
      <c r="V140" s="10">
        <f t="shared" si="22"/>
        <v>1.7971138394143895</v>
      </c>
      <c r="W140" s="26">
        <v>3.73</v>
      </c>
      <c r="X140" s="26">
        <v>9.78</v>
      </c>
      <c r="Y140" s="26">
        <v>1.62</v>
      </c>
      <c r="Z140" s="10">
        <f t="shared" si="23"/>
        <v>174.59259259259255</v>
      </c>
      <c r="AA140" s="44" t="s">
        <v>267</v>
      </c>
    </row>
    <row r="141" spans="1:27" s="44" customFormat="1" ht="15">
      <c r="A141" s="44" t="s">
        <v>211</v>
      </c>
      <c r="B141" s="44">
        <v>0</v>
      </c>
      <c r="C141" s="44" t="s">
        <v>9</v>
      </c>
      <c r="D141" s="44" t="s">
        <v>10</v>
      </c>
      <c r="E141" s="44">
        <v>5.374</v>
      </c>
      <c r="F141" s="43">
        <v>2.8284</v>
      </c>
      <c r="L141" s="9">
        <f t="shared" si="16"/>
        <v>5.151</v>
      </c>
      <c r="M141" s="25">
        <v>235</v>
      </c>
      <c r="N141" s="25">
        <v>1.05</v>
      </c>
      <c r="O141" s="9">
        <f t="shared" si="17"/>
        <v>223.8095238095238</v>
      </c>
      <c r="P141" s="15">
        <f t="shared" si="18"/>
        <v>0.23015106382978723</v>
      </c>
      <c r="Q141" s="26">
        <v>210000</v>
      </c>
      <c r="R141" s="26">
        <v>1</v>
      </c>
      <c r="S141" s="26">
        <f t="shared" si="19"/>
        <v>2.8284</v>
      </c>
      <c r="T141" s="10">
        <f t="shared" si="20"/>
        <v>96.23216099820186</v>
      </c>
      <c r="U141" s="10">
        <f t="shared" si="21"/>
        <v>2.9391421440206975</v>
      </c>
      <c r="V141" s="10">
        <f t="shared" si="22"/>
        <v>1.9881729782696567</v>
      </c>
      <c r="W141" s="26">
        <v>3.73</v>
      </c>
      <c r="X141" s="26">
        <v>9.78</v>
      </c>
      <c r="Y141" s="26">
        <v>1.62</v>
      </c>
      <c r="Z141" s="10">
        <f t="shared" si="23"/>
        <v>174.59259259259255</v>
      </c>
      <c r="AA141" s="44" t="s">
        <v>267</v>
      </c>
    </row>
    <row r="142" spans="1:27" s="44" customFormat="1" ht="15">
      <c r="A142" s="44" t="s">
        <v>233</v>
      </c>
      <c r="B142" s="44">
        <v>0</v>
      </c>
      <c r="C142" s="44" t="s">
        <v>9</v>
      </c>
      <c r="D142" s="44" t="s">
        <v>10</v>
      </c>
      <c r="E142" s="44">
        <v>5.777</v>
      </c>
      <c r="F142" s="43">
        <v>2.8284</v>
      </c>
      <c r="L142" s="9">
        <f t="shared" si="16"/>
        <v>5.374</v>
      </c>
      <c r="M142" s="25">
        <v>235</v>
      </c>
      <c r="N142" s="25">
        <v>1.05</v>
      </c>
      <c r="O142" s="9">
        <f t="shared" si="17"/>
        <v>223.8095238095238</v>
      </c>
      <c r="P142" s="15">
        <f t="shared" si="18"/>
        <v>0.24011489361702126</v>
      </c>
      <c r="Q142" s="26">
        <v>210000</v>
      </c>
      <c r="R142" s="26">
        <v>1</v>
      </c>
      <c r="S142" s="26">
        <f t="shared" si="19"/>
        <v>2.8284</v>
      </c>
      <c r="T142" s="10">
        <f t="shared" si="20"/>
        <v>96.23216099820186</v>
      </c>
      <c r="U142" s="10">
        <f t="shared" si="21"/>
        <v>2.9391421440206975</v>
      </c>
      <c r="V142" s="10">
        <f t="shared" si="22"/>
        <v>2.0742460852691</v>
      </c>
      <c r="W142" s="26">
        <v>3.73</v>
      </c>
      <c r="X142" s="26">
        <v>9.78</v>
      </c>
      <c r="Y142" s="26">
        <v>1.62</v>
      </c>
      <c r="Z142" s="10">
        <f t="shared" si="23"/>
        <v>174.59259259259255</v>
      </c>
      <c r="AA142" s="44" t="s">
        <v>267</v>
      </c>
    </row>
    <row r="143" spans="1:27" s="44" customFormat="1" ht="15">
      <c r="A143" s="44" t="s">
        <v>184</v>
      </c>
      <c r="B143" s="44">
        <v>0</v>
      </c>
      <c r="C143" s="44" t="s">
        <v>9</v>
      </c>
      <c r="D143" s="44" t="s">
        <v>10</v>
      </c>
      <c r="E143" s="44">
        <v>6.46</v>
      </c>
      <c r="F143" s="43">
        <v>2.8284</v>
      </c>
      <c r="L143" s="9">
        <f t="shared" si="16"/>
        <v>5.777</v>
      </c>
      <c r="M143" s="25">
        <v>235</v>
      </c>
      <c r="N143" s="25">
        <v>1.05</v>
      </c>
      <c r="O143" s="9">
        <f t="shared" si="17"/>
        <v>223.8095238095238</v>
      </c>
      <c r="P143" s="15">
        <f t="shared" si="18"/>
        <v>0.2581212765957447</v>
      </c>
      <c r="Q143" s="26">
        <v>210000</v>
      </c>
      <c r="R143" s="26">
        <v>1</v>
      </c>
      <c r="S143" s="26">
        <f t="shared" si="19"/>
        <v>2.8284</v>
      </c>
      <c r="T143" s="10">
        <f t="shared" si="20"/>
        <v>96.23216099820186</v>
      </c>
      <c r="U143" s="10">
        <f t="shared" si="21"/>
        <v>2.9391421440206975</v>
      </c>
      <c r="V143" s="10">
        <f t="shared" si="22"/>
        <v>2.229795242761368</v>
      </c>
      <c r="W143" s="26">
        <v>3.73</v>
      </c>
      <c r="X143" s="26">
        <v>9.78</v>
      </c>
      <c r="Y143" s="26">
        <v>1.62</v>
      </c>
      <c r="Z143" s="10">
        <f t="shared" si="23"/>
        <v>174.59259259259255</v>
      </c>
      <c r="AA143" s="44" t="s">
        <v>267</v>
      </c>
    </row>
    <row r="144" spans="1:27" s="44" customFormat="1" ht="15">
      <c r="A144" s="44" t="s">
        <v>70</v>
      </c>
      <c r="B144" s="44">
        <v>0</v>
      </c>
      <c r="C144" s="44" t="s">
        <v>9</v>
      </c>
      <c r="D144" s="44" t="s">
        <v>10</v>
      </c>
      <c r="E144" s="44">
        <v>6.995</v>
      </c>
      <c r="F144" s="43">
        <v>2</v>
      </c>
      <c r="L144" s="9">
        <f t="shared" si="16"/>
        <v>6.46</v>
      </c>
      <c r="M144" s="25">
        <v>235</v>
      </c>
      <c r="N144" s="25">
        <v>1.05</v>
      </c>
      <c r="O144" s="9">
        <f t="shared" si="17"/>
        <v>223.8095238095238</v>
      </c>
      <c r="P144" s="15">
        <f t="shared" si="18"/>
        <v>0.2886382978723404</v>
      </c>
      <c r="Q144" s="26">
        <v>210000</v>
      </c>
      <c r="R144" s="26">
        <v>1</v>
      </c>
      <c r="S144" s="26">
        <f t="shared" si="19"/>
        <v>2.8284</v>
      </c>
      <c r="T144" s="10">
        <f t="shared" si="20"/>
        <v>96.23216099820186</v>
      </c>
      <c r="U144" s="10">
        <f t="shared" si="21"/>
        <v>2.9391421440206975</v>
      </c>
      <c r="V144" s="10">
        <f t="shared" si="22"/>
        <v>2.493418256575807</v>
      </c>
      <c r="W144" s="26">
        <v>3.73</v>
      </c>
      <c r="X144" s="26">
        <v>9.78</v>
      </c>
      <c r="Y144" s="26">
        <v>1.62</v>
      </c>
      <c r="Z144" s="10">
        <f t="shared" si="23"/>
        <v>174.59259259259255</v>
      </c>
      <c r="AA144" s="44" t="s">
        <v>267</v>
      </c>
    </row>
    <row r="145" spans="1:27" s="44" customFormat="1" ht="15">
      <c r="A145" s="44" t="s">
        <v>23</v>
      </c>
      <c r="B145" s="44">
        <v>0</v>
      </c>
      <c r="C145" s="44" t="s">
        <v>9</v>
      </c>
      <c r="D145" s="44" t="s">
        <v>10</v>
      </c>
      <c r="E145" s="44">
        <v>7.073</v>
      </c>
      <c r="F145" s="43">
        <v>2</v>
      </c>
      <c r="L145" s="9">
        <f t="shared" si="16"/>
        <v>6.995</v>
      </c>
      <c r="M145" s="25">
        <v>235</v>
      </c>
      <c r="N145" s="25">
        <v>1.05</v>
      </c>
      <c r="O145" s="9">
        <f t="shared" si="17"/>
        <v>223.8095238095238</v>
      </c>
      <c r="P145" s="15">
        <f t="shared" si="18"/>
        <v>0.3125425531914894</v>
      </c>
      <c r="Q145" s="26">
        <v>210000</v>
      </c>
      <c r="R145" s="26">
        <v>1</v>
      </c>
      <c r="S145" s="26">
        <f t="shared" si="19"/>
        <v>2</v>
      </c>
      <c r="T145" s="10">
        <f t="shared" si="20"/>
        <v>96.23216099820186</v>
      </c>
      <c r="U145" s="10">
        <f t="shared" si="21"/>
        <v>2.078307271970512</v>
      </c>
      <c r="V145" s="10">
        <f t="shared" si="22"/>
        <v>1.3499841515774342</v>
      </c>
      <c r="W145" s="26">
        <v>2.54</v>
      </c>
      <c r="X145" s="26">
        <v>3.09</v>
      </c>
      <c r="Y145" s="26">
        <v>1.1</v>
      </c>
      <c r="Z145" s="10">
        <f t="shared" si="23"/>
        <v>181.8181818181818</v>
      </c>
      <c r="AA145" s="44" t="s">
        <v>270</v>
      </c>
    </row>
    <row r="146" spans="1:27" s="44" customFormat="1" ht="15">
      <c r="A146" s="44" t="s">
        <v>41</v>
      </c>
      <c r="B146" s="44">
        <v>0</v>
      </c>
      <c r="C146" s="44" t="s">
        <v>9</v>
      </c>
      <c r="D146" s="44" t="s">
        <v>10</v>
      </c>
      <c r="E146" s="44">
        <v>7.173</v>
      </c>
      <c r="F146" s="43">
        <v>2</v>
      </c>
      <c r="L146" s="9">
        <f t="shared" si="16"/>
        <v>7.073</v>
      </c>
      <c r="M146" s="25">
        <v>235</v>
      </c>
      <c r="N146" s="25">
        <v>1.05</v>
      </c>
      <c r="O146" s="9">
        <f t="shared" si="17"/>
        <v>223.8095238095238</v>
      </c>
      <c r="P146" s="15">
        <f t="shared" si="18"/>
        <v>0.3160276595744681</v>
      </c>
      <c r="Q146" s="26">
        <v>210000</v>
      </c>
      <c r="R146" s="26">
        <v>1</v>
      </c>
      <c r="S146" s="26">
        <f t="shared" si="19"/>
        <v>2</v>
      </c>
      <c r="T146" s="10">
        <f t="shared" si="20"/>
        <v>96.23216099820186</v>
      </c>
      <c r="U146" s="10">
        <f t="shared" si="21"/>
        <v>2.078307271970512</v>
      </c>
      <c r="V146" s="10">
        <f t="shared" si="22"/>
        <v>1.3650375845757243</v>
      </c>
      <c r="W146" s="26">
        <v>2.54</v>
      </c>
      <c r="X146" s="26">
        <v>3.09</v>
      </c>
      <c r="Y146" s="26">
        <v>1.1</v>
      </c>
      <c r="Z146" s="10">
        <f t="shared" si="23"/>
        <v>181.8181818181818</v>
      </c>
      <c r="AA146" s="44" t="s">
        <v>270</v>
      </c>
    </row>
    <row r="147" spans="1:27" s="44" customFormat="1" ht="15">
      <c r="A147" s="44" t="s">
        <v>72</v>
      </c>
      <c r="B147" s="44">
        <v>0</v>
      </c>
      <c r="C147" s="44" t="s">
        <v>9</v>
      </c>
      <c r="D147" s="44" t="s">
        <v>10</v>
      </c>
      <c r="E147" s="44">
        <v>7.827</v>
      </c>
      <c r="F147" s="43">
        <v>2</v>
      </c>
      <c r="L147" s="9">
        <f t="shared" si="16"/>
        <v>7.173</v>
      </c>
      <c r="M147" s="25">
        <v>235</v>
      </c>
      <c r="N147" s="25">
        <v>1.05</v>
      </c>
      <c r="O147" s="9">
        <f t="shared" si="17"/>
        <v>223.8095238095238</v>
      </c>
      <c r="P147" s="15">
        <f t="shared" si="18"/>
        <v>0.3204957446808511</v>
      </c>
      <c r="Q147" s="26">
        <v>210000</v>
      </c>
      <c r="R147" s="26">
        <v>1</v>
      </c>
      <c r="S147" s="26">
        <f t="shared" si="19"/>
        <v>2</v>
      </c>
      <c r="T147" s="10">
        <f t="shared" si="20"/>
        <v>96.23216099820186</v>
      </c>
      <c r="U147" s="10">
        <f t="shared" si="21"/>
        <v>2.078307271970512</v>
      </c>
      <c r="V147" s="10">
        <f t="shared" si="22"/>
        <v>1.3843368576504556</v>
      </c>
      <c r="W147" s="26">
        <v>2.54</v>
      </c>
      <c r="X147" s="26">
        <v>3.09</v>
      </c>
      <c r="Y147" s="26">
        <v>1.1</v>
      </c>
      <c r="Z147" s="10">
        <f t="shared" si="23"/>
        <v>181.8181818181818</v>
      </c>
      <c r="AA147" s="44" t="s">
        <v>270</v>
      </c>
    </row>
    <row r="148" spans="1:27" s="44" customFormat="1" ht="15">
      <c r="A148" s="44" t="s">
        <v>48</v>
      </c>
      <c r="B148" s="44">
        <v>0</v>
      </c>
      <c r="C148" s="44" t="s">
        <v>9</v>
      </c>
      <c r="D148" s="44" t="s">
        <v>10</v>
      </c>
      <c r="E148" s="44">
        <v>8.399</v>
      </c>
      <c r="F148" s="43">
        <v>2</v>
      </c>
      <c r="L148" s="9">
        <f t="shared" si="16"/>
        <v>7.827</v>
      </c>
      <c r="M148" s="25">
        <v>235</v>
      </c>
      <c r="N148" s="25">
        <v>1.05</v>
      </c>
      <c r="O148" s="9">
        <f t="shared" si="17"/>
        <v>223.8095238095238</v>
      </c>
      <c r="P148" s="15">
        <f t="shared" si="18"/>
        <v>0.34971702127659576</v>
      </c>
      <c r="Q148" s="26">
        <v>210000</v>
      </c>
      <c r="R148" s="26">
        <v>1</v>
      </c>
      <c r="S148" s="26">
        <f t="shared" si="19"/>
        <v>2</v>
      </c>
      <c r="T148" s="10">
        <f t="shared" si="20"/>
        <v>96.23216099820186</v>
      </c>
      <c r="U148" s="10">
        <f t="shared" si="21"/>
        <v>2.078307271970512</v>
      </c>
      <c r="V148" s="10">
        <f t="shared" si="22"/>
        <v>1.5105541035591963</v>
      </c>
      <c r="W148" s="26">
        <v>2.54</v>
      </c>
      <c r="X148" s="26">
        <v>3.09</v>
      </c>
      <c r="Y148" s="26">
        <v>1.1</v>
      </c>
      <c r="Z148" s="10">
        <f t="shared" si="23"/>
        <v>181.8181818181818</v>
      </c>
      <c r="AA148" s="44" t="s">
        <v>270</v>
      </c>
    </row>
    <row r="149" spans="1:27" s="44" customFormat="1" ht="15">
      <c r="A149" s="44" t="s">
        <v>27</v>
      </c>
      <c r="B149" s="44">
        <v>0</v>
      </c>
      <c r="C149" s="44" t="s">
        <v>9</v>
      </c>
      <c r="D149" s="44" t="s">
        <v>10</v>
      </c>
      <c r="E149" s="44">
        <v>8.462</v>
      </c>
      <c r="F149" s="43">
        <v>2</v>
      </c>
      <c r="L149" s="9">
        <f t="shared" si="16"/>
        <v>8.399</v>
      </c>
      <c r="M149" s="25">
        <v>235</v>
      </c>
      <c r="N149" s="25">
        <v>1.05</v>
      </c>
      <c r="O149" s="9">
        <f t="shared" si="17"/>
        <v>223.8095238095238</v>
      </c>
      <c r="P149" s="15">
        <f t="shared" si="18"/>
        <v>0.3752744680851064</v>
      </c>
      <c r="Q149" s="26">
        <v>210000</v>
      </c>
      <c r="R149" s="26">
        <v>1</v>
      </c>
      <c r="S149" s="26">
        <f t="shared" si="19"/>
        <v>2</v>
      </c>
      <c r="T149" s="10">
        <f t="shared" si="20"/>
        <v>96.23216099820186</v>
      </c>
      <c r="U149" s="10">
        <f t="shared" si="21"/>
        <v>2.078307271970512</v>
      </c>
      <c r="V149" s="10">
        <f t="shared" si="22"/>
        <v>1.6209459455466575</v>
      </c>
      <c r="W149" s="26">
        <v>2.54</v>
      </c>
      <c r="X149" s="26">
        <v>3.09</v>
      </c>
      <c r="Y149" s="26">
        <v>1.1</v>
      </c>
      <c r="Z149" s="10">
        <f t="shared" si="23"/>
        <v>181.8181818181818</v>
      </c>
      <c r="AA149" s="44" t="s">
        <v>270</v>
      </c>
    </row>
    <row r="150" spans="1:27" s="44" customFormat="1" ht="15">
      <c r="A150" s="44" t="s">
        <v>213</v>
      </c>
      <c r="B150" s="44">
        <v>0</v>
      </c>
      <c r="C150" s="44" t="s">
        <v>9</v>
      </c>
      <c r="D150" s="44" t="s">
        <v>10</v>
      </c>
      <c r="E150" s="44">
        <v>8.805</v>
      </c>
      <c r="F150" s="43">
        <v>2.8284</v>
      </c>
      <c r="L150" s="9">
        <f t="shared" si="16"/>
        <v>8.462</v>
      </c>
      <c r="M150" s="25">
        <v>235</v>
      </c>
      <c r="N150" s="25">
        <v>1.05</v>
      </c>
      <c r="O150" s="9">
        <f t="shared" si="17"/>
        <v>223.8095238095238</v>
      </c>
      <c r="P150" s="15">
        <f t="shared" si="18"/>
        <v>0.3780893617021277</v>
      </c>
      <c r="Q150" s="26">
        <v>210000</v>
      </c>
      <c r="R150" s="26">
        <v>1</v>
      </c>
      <c r="S150" s="26">
        <f t="shared" si="19"/>
        <v>2</v>
      </c>
      <c r="T150" s="10">
        <f t="shared" si="20"/>
        <v>96.23216099820186</v>
      </c>
      <c r="U150" s="10">
        <f t="shared" si="21"/>
        <v>2.078307271970512</v>
      </c>
      <c r="V150" s="10">
        <f t="shared" si="22"/>
        <v>1.6331044875837382</v>
      </c>
      <c r="W150" s="26">
        <v>2.54</v>
      </c>
      <c r="X150" s="26">
        <v>3.09</v>
      </c>
      <c r="Y150" s="26">
        <v>1.1</v>
      </c>
      <c r="Z150" s="10">
        <f t="shared" si="23"/>
        <v>181.8181818181818</v>
      </c>
      <c r="AA150" s="44" t="s">
        <v>270</v>
      </c>
    </row>
    <row r="151" spans="1:27" s="44" customFormat="1" ht="15">
      <c r="A151" s="44" t="s">
        <v>98</v>
      </c>
      <c r="B151" s="44">
        <v>0</v>
      </c>
      <c r="C151" s="44" t="s">
        <v>9</v>
      </c>
      <c r="D151" s="44" t="s">
        <v>10</v>
      </c>
      <c r="E151" s="44">
        <v>9.375</v>
      </c>
      <c r="F151" s="43">
        <v>2</v>
      </c>
      <c r="L151" s="9">
        <f t="shared" si="16"/>
        <v>8.805</v>
      </c>
      <c r="M151" s="25">
        <v>235</v>
      </c>
      <c r="N151" s="25">
        <v>1.05</v>
      </c>
      <c r="O151" s="9">
        <f t="shared" si="17"/>
        <v>223.8095238095238</v>
      </c>
      <c r="P151" s="15">
        <f t="shared" si="18"/>
        <v>0.3934148936170213</v>
      </c>
      <c r="Q151" s="26">
        <v>210000</v>
      </c>
      <c r="R151" s="26">
        <v>1</v>
      </c>
      <c r="S151" s="26">
        <f t="shared" si="19"/>
        <v>2.8284</v>
      </c>
      <c r="T151" s="10">
        <f t="shared" si="20"/>
        <v>96.23216099820186</v>
      </c>
      <c r="U151" s="10">
        <f t="shared" si="21"/>
        <v>2.9391421440206975</v>
      </c>
      <c r="V151" s="10">
        <f t="shared" si="22"/>
        <v>3.3985368032739913</v>
      </c>
      <c r="W151" s="26">
        <v>3.73</v>
      </c>
      <c r="X151" s="26">
        <v>9.78</v>
      </c>
      <c r="Y151" s="26">
        <v>1.62</v>
      </c>
      <c r="Z151" s="10">
        <f t="shared" si="23"/>
        <v>174.59259259259255</v>
      </c>
      <c r="AA151" s="44" t="s">
        <v>267</v>
      </c>
    </row>
    <row r="152" spans="1:27" s="44" customFormat="1" ht="15">
      <c r="A152" s="44" t="s">
        <v>229</v>
      </c>
      <c r="B152" s="44">
        <v>0</v>
      </c>
      <c r="C152" s="44" t="s">
        <v>9</v>
      </c>
      <c r="D152" s="44" t="s">
        <v>10</v>
      </c>
      <c r="E152" s="44">
        <v>9.383</v>
      </c>
      <c r="F152" s="43">
        <v>2.8284</v>
      </c>
      <c r="L152" s="9">
        <f t="shared" si="16"/>
        <v>9.375</v>
      </c>
      <c r="M152" s="25">
        <v>235</v>
      </c>
      <c r="N152" s="25">
        <v>1.05</v>
      </c>
      <c r="O152" s="9">
        <f t="shared" si="17"/>
        <v>223.8095238095238</v>
      </c>
      <c r="P152" s="15">
        <f t="shared" si="18"/>
        <v>0.4188829787234043</v>
      </c>
      <c r="Q152" s="26">
        <v>210000</v>
      </c>
      <c r="R152" s="26">
        <v>1</v>
      </c>
      <c r="S152" s="26">
        <f t="shared" si="19"/>
        <v>2</v>
      </c>
      <c r="T152" s="10">
        <f t="shared" si="20"/>
        <v>96.23216099820186</v>
      </c>
      <c r="U152" s="10">
        <f t="shared" si="21"/>
        <v>2.078307271970512</v>
      </c>
      <c r="V152" s="10">
        <f t="shared" si="22"/>
        <v>1.8093068507560324</v>
      </c>
      <c r="W152" s="26">
        <v>2.54</v>
      </c>
      <c r="X152" s="26">
        <v>3.09</v>
      </c>
      <c r="Y152" s="26">
        <v>1.1</v>
      </c>
      <c r="Z152" s="10">
        <f t="shared" si="23"/>
        <v>181.8181818181818</v>
      </c>
      <c r="AA152" s="44" t="s">
        <v>270</v>
      </c>
    </row>
    <row r="153" spans="1:27" s="44" customFormat="1" ht="15">
      <c r="A153" s="44" t="s">
        <v>188</v>
      </c>
      <c r="B153" s="44">
        <v>0</v>
      </c>
      <c r="C153" s="44" t="s">
        <v>9</v>
      </c>
      <c r="D153" s="44" t="s">
        <v>10</v>
      </c>
      <c r="E153" s="44">
        <v>10.412</v>
      </c>
      <c r="F153" s="43">
        <v>2.8284</v>
      </c>
      <c r="L153" s="9">
        <f t="shared" si="16"/>
        <v>9.383</v>
      </c>
      <c r="M153" s="25">
        <v>235</v>
      </c>
      <c r="N153" s="25">
        <v>1.05</v>
      </c>
      <c r="O153" s="9">
        <f t="shared" si="17"/>
        <v>223.8095238095238</v>
      </c>
      <c r="P153" s="15">
        <f t="shared" si="18"/>
        <v>0.4192404255319149</v>
      </c>
      <c r="Q153" s="26">
        <v>210000</v>
      </c>
      <c r="R153" s="26">
        <v>1</v>
      </c>
      <c r="S153" s="26">
        <f t="shared" si="19"/>
        <v>2.8284</v>
      </c>
      <c r="T153" s="10">
        <f t="shared" si="20"/>
        <v>96.23216099820186</v>
      </c>
      <c r="U153" s="10">
        <f t="shared" si="21"/>
        <v>2.9391421440206975</v>
      </c>
      <c r="V153" s="10">
        <f t="shared" si="22"/>
        <v>3.6216321209676154</v>
      </c>
      <c r="W153" s="26">
        <v>3.73</v>
      </c>
      <c r="X153" s="26">
        <v>9.78</v>
      </c>
      <c r="Y153" s="26">
        <v>1.62</v>
      </c>
      <c r="Z153" s="10">
        <f t="shared" si="23"/>
        <v>174.59259259259255</v>
      </c>
      <c r="AA153" s="44" t="s">
        <v>267</v>
      </c>
    </row>
    <row r="154" spans="1:27" s="44" customFormat="1" ht="15">
      <c r="A154" s="44" t="s">
        <v>124</v>
      </c>
      <c r="B154" s="44">
        <v>0</v>
      </c>
      <c r="C154" s="44" t="s">
        <v>9</v>
      </c>
      <c r="D154" s="44" t="s">
        <v>10</v>
      </c>
      <c r="E154" s="44">
        <v>10.879</v>
      </c>
      <c r="F154" s="43">
        <v>2</v>
      </c>
      <c r="L154" s="9">
        <f t="shared" si="16"/>
        <v>10.412</v>
      </c>
      <c r="M154" s="25">
        <v>235</v>
      </c>
      <c r="N154" s="25">
        <v>1.05</v>
      </c>
      <c r="O154" s="9">
        <f t="shared" si="17"/>
        <v>223.8095238095238</v>
      </c>
      <c r="P154" s="15">
        <f t="shared" si="18"/>
        <v>0.4652170212765958</v>
      </c>
      <c r="Q154" s="26">
        <v>210000</v>
      </c>
      <c r="R154" s="26">
        <v>1</v>
      </c>
      <c r="S154" s="26">
        <f t="shared" si="19"/>
        <v>2.8284</v>
      </c>
      <c r="T154" s="10">
        <f t="shared" si="20"/>
        <v>96.23216099820186</v>
      </c>
      <c r="U154" s="10">
        <f t="shared" si="21"/>
        <v>2.9391421440206975</v>
      </c>
      <c r="V154" s="10">
        <f t="shared" si="22"/>
        <v>4.018803542951596</v>
      </c>
      <c r="W154" s="26">
        <v>3.73</v>
      </c>
      <c r="X154" s="26">
        <v>9.78</v>
      </c>
      <c r="Y154" s="26">
        <v>1.62</v>
      </c>
      <c r="Z154" s="10">
        <f t="shared" si="23"/>
        <v>174.59259259259255</v>
      </c>
      <c r="AA154" s="44" t="s">
        <v>267</v>
      </c>
    </row>
    <row r="155" spans="1:27" s="44" customFormat="1" ht="15">
      <c r="A155" s="44" t="s">
        <v>30</v>
      </c>
      <c r="B155" s="44">
        <v>0</v>
      </c>
      <c r="C155" s="44" t="s">
        <v>9</v>
      </c>
      <c r="D155" s="44" t="s">
        <v>10</v>
      </c>
      <c r="E155" s="44">
        <v>11.297</v>
      </c>
      <c r="F155" s="43">
        <v>2</v>
      </c>
      <c r="L155" s="9">
        <f t="shared" si="16"/>
        <v>10.879</v>
      </c>
      <c r="M155" s="25">
        <v>235</v>
      </c>
      <c r="N155" s="25">
        <v>1.05</v>
      </c>
      <c r="O155" s="9">
        <f t="shared" si="17"/>
        <v>223.8095238095238</v>
      </c>
      <c r="P155" s="15">
        <f t="shared" si="18"/>
        <v>0.4860829787234042</v>
      </c>
      <c r="Q155" s="26">
        <v>210000</v>
      </c>
      <c r="R155" s="26">
        <v>1</v>
      </c>
      <c r="S155" s="26">
        <f t="shared" si="19"/>
        <v>2</v>
      </c>
      <c r="T155" s="10">
        <f t="shared" si="20"/>
        <v>96.23216099820186</v>
      </c>
      <c r="U155" s="10">
        <f t="shared" si="21"/>
        <v>2.078307271970512</v>
      </c>
      <c r="V155" s="10">
        <f t="shared" si="22"/>
        <v>2.0995679177999866</v>
      </c>
      <c r="W155" s="26">
        <v>2.54</v>
      </c>
      <c r="X155" s="26">
        <v>3.09</v>
      </c>
      <c r="Y155" s="26">
        <v>1.1</v>
      </c>
      <c r="Z155" s="10">
        <f t="shared" si="23"/>
        <v>181.8181818181818</v>
      </c>
      <c r="AA155" s="44" t="s">
        <v>270</v>
      </c>
    </row>
    <row r="156" spans="1:27" s="44" customFormat="1" ht="15">
      <c r="A156" s="44" t="s">
        <v>53</v>
      </c>
      <c r="B156" s="44">
        <v>0</v>
      </c>
      <c r="C156" s="44" t="s">
        <v>9</v>
      </c>
      <c r="D156" s="44" t="s">
        <v>10</v>
      </c>
      <c r="E156" s="44">
        <v>12.546</v>
      </c>
      <c r="F156" s="43">
        <v>2</v>
      </c>
      <c r="L156" s="9">
        <f t="shared" si="16"/>
        <v>11.297</v>
      </c>
      <c r="M156" s="25">
        <v>235</v>
      </c>
      <c r="N156" s="25">
        <v>1.05</v>
      </c>
      <c r="O156" s="9">
        <f t="shared" si="17"/>
        <v>223.8095238095238</v>
      </c>
      <c r="P156" s="15">
        <f t="shared" si="18"/>
        <v>0.5047595744680852</v>
      </c>
      <c r="Q156" s="26">
        <v>210000</v>
      </c>
      <c r="R156" s="26">
        <v>1</v>
      </c>
      <c r="S156" s="26">
        <f t="shared" si="19"/>
        <v>2</v>
      </c>
      <c r="T156" s="10">
        <f t="shared" si="20"/>
        <v>96.23216099820186</v>
      </c>
      <c r="U156" s="10">
        <f t="shared" si="21"/>
        <v>2.078307271970512</v>
      </c>
      <c r="V156" s="10">
        <f t="shared" si="22"/>
        <v>2.1802388792523626</v>
      </c>
      <c r="W156" s="26">
        <v>2.54</v>
      </c>
      <c r="X156" s="26">
        <v>3.09</v>
      </c>
      <c r="Y156" s="26">
        <v>1.1</v>
      </c>
      <c r="Z156" s="10">
        <f t="shared" si="23"/>
        <v>181.8181818181818</v>
      </c>
      <c r="AA156" s="44" t="s">
        <v>270</v>
      </c>
    </row>
    <row r="157" spans="1:27" s="44" customFormat="1" ht="15">
      <c r="A157" s="44" t="s">
        <v>39</v>
      </c>
      <c r="B157" s="44">
        <v>0</v>
      </c>
      <c r="C157" s="44" t="s">
        <v>9</v>
      </c>
      <c r="D157" s="44" t="s">
        <v>10</v>
      </c>
      <c r="E157" s="44">
        <v>15.685</v>
      </c>
      <c r="F157" s="43">
        <v>2</v>
      </c>
      <c r="L157" s="9">
        <f t="shared" si="16"/>
        <v>12.546</v>
      </c>
      <c r="M157" s="25">
        <v>235</v>
      </c>
      <c r="N157" s="25">
        <v>1.05</v>
      </c>
      <c r="O157" s="9">
        <f t="shared" si="17"/>
        <v>223.8095238095238</v>
      </c>
      <c r="P157" s="15">
        <f t="shared" si="18"/>
        <v>0.5605659574468085</v>
      </c>
      <c r="Q157" s="26">
        <v>210000</v>
      </c>
      <c r="R157" s="26">
        <v>1</v>
      </c>
      <c r="S157" s="26">
        <f t="shared" si="19"/>
        <v>2</v>
      </c>
      <c r="T157" s="10">
        <f t="shared" si="20"/>
        <v>96.23216099820186</v>
      </c>
      <c r="U157" s="10">
        <f t="shared" si="21"/>
        <v>2.078307271970512</v>
      </c>
      <c r="V157" s="10">
        <f t="shared" si="22"/>
        <v>2.4212867999557526</v>
      </c>
      <c r="W157" s="26">
        <v>2.54</v>
      </c>
      <c r="X157" s="26">
        <v>3.09</v>
      </c>
      <c r="Y157" s="26">
        <v>1.1</v>
      </c>
      <c r="Z157" s="10">
        <f t="shared" si="23"/>
        <v>181.8181818181818</v>
      </c>
      <c r="AA157" s="44" t="s">
        <v>270</v>
      </c>
    </row>
    <row r="158" spans="1:27" s="44" customFormat="1" ht="15">
      <c r="A158" s="44" t="s">
        <v>101</v>
      </c>
      <c r="B158" s="44">
        <v>0</v>
      </c>
      <c r="C158" s="44" t="s">
        <v>9</v>
      </c>
      <c r="D158" s="44" t="s">
        <v>10</v>
      </c>
      <c r="E158" s="44">
        <v>17.03</v>
      </c>
      <c r="F158" s="43">
        <v>2</v>
      </c>
      <c r="L158" s="9">
        <f t="shared" si="16"/>
        <v>15.685</v>
      </c>
      <c r="M158" s="25">
        <v>235</v>
      </c>
      <c r="N158" s="25">
        <v>1.05</v>
      </c>
      <c r="O158" s="9">
        <f t="shared" si="17"/>
        <v>223.8095238095238</v>
      </c>
      <c r="P158" s="15">
        <f t="shared" si="18"/>
        <v>0.7008191489361703</v>
      </c>
      <c r="Q158" s="26">
        <v>210000</v>
      </c>
      <c r="R158" s="26">
        <v>1</v>
      </c>
      <c r="S158" s="26">
        <f t="shared" si="19"/>
        <v>2</v>
      </c>
      <c r="T158" s="10">
        <f t="shared" si="20"/>
        <v>96.23216099820186</v>
      </c>
      <c r="U158" s="10">
        <f t="shared" si="21"/>
        <v>2.078307271970512</v>
      </c>
      <c r="V158" s="10">
        <f t="shared" si="22"/>
        <v>3.027090981771559</v>
      </c>
      <c r="W158" s="26">
        <v>2.54</v>
      </c>
      <c r="X158" s="26">
        <v>3.09</v>
      </c>
      <c r="Y158" s="26">
        <v>1.1</v>
      </c>
      <c r="Z158" s="10">
        <f t="shared" si="23"/>
        <v>181.8181818181818</v>
      </c>
      <c r="AA158" s="44" t="s">
        <v>270</v>
      </c>
    </row>
    <row r="159" spans="1:27" s="44" customFormat="1" ht="15">
      <c r="A159" s="44" t="s">
        <v>228</v>
      </c>
      <c r="B159" s="44">
        <v>0</v>
      </c>
      <c r="C159" s="44" t="s">
        <v>9</v>
      </c>
      <c r="D159" s="44" t="s">
        <v>10</v>
      </c>
      <c r="E159" s="44">
        <v>18.67</v>
      </c>
      <c r="F159" s="43">
        <v>2.8284</v>
      </c>
      <c r="L159" s="9">
        <f t="shared" si="16"/>
        <v>17.03</v>
      </c>
      <c r="M159" s="25">
        <v>235</v>
      </c>
      <c r="N159" s="25">
        <v>1.05</v>
      </c>
      <c r="O159" s="9">
        <f t="shared" si="17"/>
        <v>223.8095238095238</v>
      </c>
      <c r="P159" s="15">
        <f t="shared" si="18"/>
        <v>0.7609148936170214</v>
      </c>
      <c r="Q159" s="26">
        <v>210000</v>
      </c>
      <c r="R159" s="26">
        <v>1</v>
      </c>
      <c r="S159" s="26">
        <f t="shared" si="19"/>
        <v>2</v>
      </c>
      <c r="T159" s="10">
        <f t="shared" si="20"/>
        <v>96.23216099820186</v>
      </c>
      <c r="U159" s="10">
        <f t="shared" si="21"/>
        <v>2.078307271970512</v>
      </c>
      <c r="V159" s="10">
        <f t="shared" si="22"/>
        <v>3.2866662046266915</v>
      </c>
      <c r="W159" s="26">
        <v>2.54</v>
      </c>
      <c r="X159" s="26">
        <v>3.09</v>
      </c>
      <c r="Y159" s="26">
        <v>1.1</v>
      </c>
      <c r="Z159" s="10">
        <f t="shared" si="23"/>
        <v>181.8181818181818</v>
      </c>
      <c r="AA159" s="44" t="s">
        <v>270</v>
      </c>
    </row>
    <row r="160" spans="1:27" s="44" customFormat="1" ht="15">
      <c r="A160" s="44" t="s">
        <v>192</v>
      </c>
      <c r="B160" s="44">
        <v>0</v>
      </c>
      <c r="C160" s="44" t="s">
        <v>9</v>
      </c>
      <c r="D160" s="44" t="s">
        <v>10</v>
      </c>
      <c r="E160" s="44">
        <v>19.295</v>
      </c>
      <c r="F160" s="43">
        <v>2.8284</v>
      </c>
      <c r="L160" s="9">
        <f t="shared" si="16"/>
        <v>18.67</v>
      </c>
      <c r="M160" s="25">
        <v>235</v>
      </c>
      <c r="N160" s="25">
        <v>1.05</v>
      </c>
      <c r="O160" s="9">
        <f t="shared" si="17"/>
        <v>223.8095238095238</v>
      </c>
      <c r="P160" s="15">
        <f t="shared" si="18"/>
        <v>0.8341914893617023</v>
      </c>
      <c r="Q160" s="26">
        <v>210000</v>
      </c>
      <c r="R160" s="26">
        <v>1</v>
      </c>
      <c r="S160" s="26">
        <f t="shared" si="19"/>
        <v>2.8284</v>
      </c>
      <c r="T160" s="10">
        <f t="shared" si="20"/>
        <v>96.23216099820186</v>
      </c>
      <c r="U160" s="10">
        <f t="shared" si="21"/>
        <v>2.9391421440206975</v>
      </c>
      <c r="V160" s="10">
        <f t="shared" si="22"/>
        <v>7.206210348339059</v>
      </c>
      <c r="W160" s="26">
        <v>3.73</v>
      </c>
      <c r="X160" s="26">
        <v>9.78</v>
      </c>
      <c r="Y160" s="26">
        <v>1.62</v>
      </c>
      <c r="Z160" s="10">
        <f t="shared" si="23"/>
        <v>174.59259259259255</v>
      </c>
      <c r="AA160" s="44" t="s">
        <v>267</v>
      </c>
    </row>
    <row r="161" spans="1:27" s="44" customFormat="1" ht="15">
      <c r="A161" s="44" t="s">
        <v>78</v>
      </c>
      <c r="B161" s="44">
        <v>0</v>
      </c>
      <c r="C161" s="44" t="s">
        <v>9</v>
      </c>
      <c r="D161" s="44" t="s">
        <v>10</v>
      </c>
      <c r="E161" s="44">
        <v>21.395</v>
      </c>
      <c r="F161" s="43">
        <v>2</v>
      </c>
      <c r="L161" s="9">
        <f t="shared" si="16"/>
        <v>19.295</v>
      </c>
      <c r="M161" s="25">
        <v>235</v>
      </c>
      <c r="N161" s="25">
        <v>1.05</v>
      </c>
      <c r="O161" s="9">
        <f t="shared" si="17"/>
        <v>223.8095238095238</v>
      </c>
      <c r="P161" s="15">
        <f t="shared" si="18"/>
        <v>0.8621170212765958</v>
      </c>
      <c r="Q161" s="26">
        <v>210000</v>
      </c>
      <c r="R161" s="26">
        <v>1</v>
      </c>
      <c r="S161" s="26">
        <f t="shared" si="19"/>
        <v>2.8284</v>
      </c>
      <c r="T161" s="10">
        <f t="shared" si="20"/>
        <v>96.23216099820186</v>
      </c>
      <c r="U161" s="10">
        <f t="shared" si="21"/>
        <v>2.9391421440206975</v>
      </c>
      <c r="V161" s="10">
        <f t="shared" si="22"/>
        <v>7.447446634772477</v>
      </c>
      <c r="W161" s="26">
        <v>3.73</v>
      </c>
      <c r="X161" s="26">
        <v>9.78</v>
      </c>
      <c r="Y161" s="26">
        <v>1.62</v>
      </c>
      <c r="Z161" s="10">
        <f t="shared" si="23"/>
        <v>174.59259259259255</v>
      </c>
      <c r="AA161" s="44" t="s">
        <v>267</v>
      </c>
    </row>
    <row r="162" spans="1:27" s="44" customFormat="1" ht="15">
      <c r="A162" s="44" t="s">
        <v>102</v>
      </c>
      <c r="B162" s="44">
        <v>0</v>
      </c>
      <c r="C162" s="44" t="s">
        <v>9</v>
      </c>
      <c r="D162" s="44" t="s">
        <v>10</v>
      </c>
      <c r="E162" s="44">
        <v>21.82</v>
      </c>
      <c r="F162" s="43">
        <v>2</v>
      </c>
      <c r="L162" s="9">
        <f t="shared" si="16"/>
        <v>21.395</v>
      </c>
      <c r="M162" s="25">
        <v>235</v>
      </c>
      <c r="N162" s="25">
        <v>1.05</v>
      </c>
      <c r="O162" s="9">
        <f t="shared" si="17"/>
        <v>223.8095238095238</v>
      </c>
      <c r="P162" s="15">
        <f t="shared" si="18"/>
        <v>0.9559468085106383</v>
      </c>
      <c r="Q162" s="26">
        <v>210000</v>
      </c>
      <c r="R162" s="26">
        <v>1</v>
      </c>
      <c r="S162" s="26">
        <f t="shared" si="19"/>
        <v>2</v>
      </c>
      <c r="T162" s="10">
        <f t="shared" si="20"/>
        <v>96.23216099820186</v>
      </c>
      <c r="U162" s="10">
        <f t="shared" si="21"/>
        <v>2.078307271970512</v>
      </c>
      <c r="V162" s="10">
        <f t="shared" si="22"/>
        <v>4.1290794743387</v>
      </c>
      <c r="W162" s="26">
        <v>2.54</v>
      </c>
      <c r="X162" s="26">
        <v>3.09</v>
      </c>
      <c r="Y162" s="26">
        <v>1.1</v>
      </c>
      <c r="Z162" s="10">
        <f t="shared" si="23"/>
        <v>181.8181818181818</v>
      </c>
      <c r="AA162" s="44" t="s">
        <v>270</v>
      </c>
    </row>
    <row r="163" spans="1:27" s="44" customFormat="1" ht="15">
      <c r="A163" s="44" t="s">
        <v>163</v>
      </c>
      <c r="B163" s="44">
        <v>0</v>
      </c>
      <c r="C163" s="44" t="s">
        <v>9</v>
      </c>
      <c r="D163" s="44" t="s">
        <v>10</v>
      </c>
      <c r="E163" s="44">
        <v>21.823</v>
      </c>
      <c r="F163" s="43">
        <v>2.8284</v>
      </c>
      <c r="L163" s="9">
        <f t="shared" si="16"/>
        <v>21.82</v>
      </c>
      <c r="M163" s="25">
        <v>235</v>
      </c>
      <c r="N163" s="25">
        <v>1.05</v>
      </c>
      <c r="O163" s="9">
        <f t="shared" si="17"/>
        <v>223.8095238095238</v>
      </c>
      <c r="P163" s="15">
        <f t="shared" si="18"/>
        <v>0.974936170212766</v>
      </c>
      <c r="Q163" s="26">
        <v>210000</v>
      </c>
      <c r="R163" s="26">
        <v>1</v>
      </c>
      <c r="S163" s="26">
        <f t="shared" si="19"/>
        <v>2</v>
      </c>
      <c r="T163" s="10">
        <f t="shared" si="20"/>
        <v>96.23216099820186</v>
      </c>
      <c r="U163" s="10">
        <f t="shared" si="21"/>
        <v>2.078307271970512</v>
      </c>
      <c r="V163" s="10">
        <f t="shared" si="22"/>
        <v>4.211101384906307</v>
      </c>
      <c r="W163" s="26">
        <v>2.54</v>
      </c>
      <c r="X163" s="26">
        <v>3.09</v>
      </c>
      <c r="Y163" s="26">
        <v>1.1</v>
      </c>
      <c r="Z163" s="10">
        <f t="shared" si="23"/>
        <v>181.8181818181818</v>
      </c>
      <c r="AA163" s="44" t="s">
        <v>270</v>
      </c>
    </row>
    <row r="164" spans="1:27" s="44" customFormat="1" ht="15">
      <c r="A164" s="44" t="s">
        <v>200</v>
      </c>
      <c r="B164" s="44">
        <v>0</v>
      </c>
      <c r="C164" s="44" t="s">
        <v>9</v>
      </c>
      <c r="D164" s="44" t="s">
        <v>10</v>
      </c>
      <c r="E164" s="44">
        <v>21.898</v>
      </c>
      <c r="F164" s="43">
        <v>2.8284</v>
      </c>
      <c r="L164" s="9">
        <f t="shared" si="16"/>
        <v>21.823</v>
      </c>
      <c r="M164" s="25">
        <v>235</v>
      </c>
      <c r="N164" s="25">
        <v>1.05</v>
      </c>
      <c r="O164" s="9">
        <f t="shared" si="17"/>
        <v>223.8095238095238</v>
      </c>
      <c r="P164" s="15">
        <f t="shared" si="18"/>
        <v>0.9750702127659576</v>
      </c>
      <c r="Q164" s="26">
        <v>210000</v>
      </c>
      <c r="R164" s="26">
        <v>1</v>
      </c>
      <c r="S164" s="26">
        <f t="shared" si="19"/>
        <v>2.8284</v>
      </c>
      <c r="T164" s="10">
        <f t="shared" si="20"/>
        <v>96.23216099820186</v>
      </c>
      <c r="U164" s="10">
        <f t="shared" si="21"/>
        <v>2.9391421440206975</v>
      </c>
      <c r="V164" s="10">
        <f t="shared" si="22"/>
        <v>8.423199166138366</v>
      </c>
      <c r="W164" s="26">
        <v>3.73</v>
      </c>
      <c r="X164" s="26">
        <v>9.78</v>
      </c>
      <c r="Y164" s="26">
        <v>1.62</v>
      </c>
      <c r="Z164" s="10">
        <f t="shared" si="23"/>
        <v>174.59259259259255</v>
      </c>
      <c r="AA164" s="44" t="s">
        <v>267</v>
      </c>
    </row>
    <row r="165" spans="1:27" s="44" customFormat="1" ht="15">
      <c r="A165" s="44" t="s">
        <v>115</v>
      </c>
      <c r="B165" s="44">
        <v>0</v>
      </c>
      <c r="C165" s="44" t="s">
        <v>9</v>
      </c>
      <c r="D165" s="44" t="s">
        <v>10</v>
      </c>
      <c r="E165" s="44">
        <v>23.378</v>
      </c>
      <c r="F165" s="43">
        <v>2</v>
      </c>
      <c r="L165" s="9">
        <f t="shared" si="16"/>
        <v>21.898</v>
      </c>
      <c r="M165" s="25">
        <v>235</v>
      </c>
      <c r="N165" s="25">
        <v>1.05</v>
      </c>
      <c r="O165" s="9">
        <f t="shared" si="17"/>
        <v>223.8095238095238</v>
      </c>
      <c r="P165" s="15">
        <f t="shared" si="18"/>
        <v>0.9784212765957447</v>
      </c>
      <c r="Q165" s="26">
        <v>210000</v>
      </c>
      <c r="R165" s="26">
        <v>1</v>
      </c>
      <c r="S165" s="26">
        <f t="shared" si="19"/>
        <v>2.8284</v>
      </c>
      <c r="T165" s="10">
        <f t="shared" si="20"/>
        <v>96.23216099820186</v>
      </c>
      <c r="U165" s="10">
        <f t="shared" si="21"/>
        <v>2.9391421440206975</v>
      </c>
      <c r="V165" s="10">
        <f t="shared" si="22"/>
        <v>8.452147520510376</v>
      </c>
      <c r="W165" s="26">
        <v>3.73</v>
      </c>
      <c r="X165" s="26">
        <v>9.78</v>
      </c>
      <c r="Y165" s="26">
        <v>1.62</v>
      </c>
      <c r="Z165" s="10">
        <f t="shared" si="23"/>
        <v>174.59259259259255</v>
      </c>
      <c r="AA165" s="44" t="s">
        <v>267</v>
      </c>
    </row>
    <row r="166" spans="1:27" s="44" customFormat="1" ht="15">
      <c r="A166" s="44" t="s">
        <v>96</v>
      </c>
      <c r="B166" s="44">
        <v>0</v>
      </c>
      <c r="C166" s="44" t="s">
        <v>9</v>
      </c>
      <c r="D166" s="44" t="s">
        <v>10</v>
      </c>
      <c r="E166" s="44">
        <v>24.77</v>
      </c>
      <c r="F166" s="43">
        <v>2</v>
      </c>
      <c r="L166" s="9">
        <f t="shared" si="16"/>
        <v>23.378</v>
      </c>
      <c r="M166" s="25">
        <v>235</v>
      </c>
      <c r="N166" s="25">
        <v>1.05</v>
      </c>
      <c r="O166" s="9">
        <f t="shared" si="17"/>
        <v>223.8095238095238</v>
      </c>
      <c r="P166" s="15">
        <f t="shared" si="18"/>
        <v>1.044548936170213</v>
      </c>
      <c r="Q166" s="26">
        <v>210000</v>
      </c>
      <c r="R166" s="26">
        <v>1</v>
      </c>
      <c r="S166" s="26">
        <f t="shared" si="19"/>
        <v>2</v>
      </c>
      <c r="T166" s="10">
        <f t="shared" si="20"/>
        <v>96.23216099820186</v>
      </c>
      <c r="U166" s="10">
        <f t="shared" si="21"/>
        <v>2.078307271970512</v>
      </c>
      <c r="V166" s="10">
        <f t="shared" si="22"/>
        <v>4.511784059410616</v>
      </c>
      <c r="W166" s="26">
        <v>2.54</v>
      </c>
      <c r="X166" s="26">
        <v>3.09</v>
      </c>
      <c r="Y166" s="26">
        <v>1.1</v>
      </c>
      <c r="Z166" s="10">
        <f t="shared" si="23"/>
        <v>181.8181818181818</v>
      </c>
      <c r="AA166" s="44" t="s">
        <v>270</v>
      </c>
    </row>
    <row r="167" spans="1:27" s="44" customFormat="1" ht="15">
      <c r="A167" s="44" t="s">
        <v>32</v>
      </c>
      <c r="B167" s="44">
        <v>0</v>
      </c>
      <c r="C167" s="44" t="s">
        <v>9</v>
      </c>
      <c r="D167" s="44" t="s">
        <v>10</v>
      </c>
      <c r="E167" s="44">
        <v>24.974</v>
      </c>
      <c r="F167" s="43">
        <v>2</v>
      </c>
      <c r="L167" s="9">
        <f t="shared" si="16"/>
        <v>24.77</v>
      </c>
      <c r="M167" s="25">
        <v>235</v>
      </c>
      <c r="N167" s="25">
        <v>1.05</v>
      </c>
      <c r="O167" s="9">
        <f t="shared" si="17"/>
        <v>223.8095238095238</v>
      </c>
      <c r="P167" s="15">
        <f t="shared" si="18"/>
        <v>1.106744680851064</v>
      </c>
      <c r="Q167" s="26">
        <v>210000</v>
      </c>
      <c r="R167" s="26">
        <v>1</v>
      </c>
      <c r="S167" s="26">
        <f t="shared" si="19"/>
        <v>2</v>
      </c>
      <c r="T167" s="10">
        <f t="shared" si="20"/>
        <v>96.23216099820186</v>
      </c>
      <c r="U167" s="10">
        <f t="shared" si="21"/>
        <v>2.078307271970512</v>
      </c>
      <c r="V167" s="10">
        <f t="shared" si="22"/>
        <v>4.780429940610872</v>
      </c>
      <c r="W167" s="26">
        <v>2.54</v>
      </c>
      <c r="X167" s="26">
        <v>3.09</v>
      </c>
      <c r="Y167" s="26">
        <v>1.1</v>
      </c>
      <c r="Z167" s="10">
        <f t="shared" si="23"/>
        <v>181.8181818181818</v>
      </c>
      <c r="AA167" s="44" t="s">
        <v>270</v>
      </c>
    </row>
    <row r="168" spans="1:27" s="44" customFormat="1" ht="15">
      <c r="A168" s="44" t="s">
        <v>234</v>
      </c>
      <c r="B168" s="44">
        <v>0</v>
      </c>
      <c r="C168" s="44" t="s">
        <v>9</v>
      </c>
      <c r="D168" s="44" t="s">
        <v>10</v>
      </c>
      <c r="E168" s="44">
        <v>25.164</v>
      </c>
      <c r="F168" s="43">
        <v>2.8284</v>
      </c>
      <c r="L168" s="9">
        <f t="shared" si="16"/>
        <v>24.974</v>
      </c>
      <c r="M168" s="25">
        <v>235</v>
      </c>
      <c r="N168" s="25">
        <v>1.05</v>
      </c>
      <c r="O168" s="9">
        <f t="shared" si="17"/>
        <v>223.8095238095238</v>
      </c>
      <c r="P168" s="15">
        <f t="shared" si="18"/>
        <v>1.1158595744680853</v>
      </c>
      <c r="Q168" s="26">
        <v>210000</v>
      </c>
      <c r="R168" s="26">
        <v>1</v>
      </c>
      <c r="S168" s="26">
        <f t="shared" si="19"/>
        <v>2</v>
      </c>
      <c r="T168" s="10">
        <f t="shared" si="20"/>
        <v>96.23216099820186</v>
      </c>
      <c r="U168" s="10">
        <f t="shared" si="21"/>
        <v>2.078307271970512</v>
      </c>
      <c r="V168" s="10">
        <f t="shared" si="22"/>
        <v>4.819800457683323</v>
      </c>
      <c r="W168" s="26">
        <v>2.54</v>
      </c>
      <c r="X168" s="26">
        <v>3.09</v>
      </c>
      <c r="Y168" s="26">
        <v>1.1</v>
      </c>
      <c r="Z168" s="10">
        <f t="shared" si="23"/>
        <v>181.8181818181818</v>
      </c>
      <c r="AA168" s="44" t="s">
        <v>270</v>
      </c>
    </row>
    <row r="169" spans="1:27" s="44" customFormat="1" ht="15">
      <c r="A169" s="44" t="s">
        <v>196</v>
      </c>
      <c r="B169" s="44">
        <v>0</v>
      </c>
      <c r="C169" s="44" t="s">
        <v>9</v>
      </c>
      <c r="D169" s="44" t="s">
        <v>10</v>
      </c>
      <c r="E169" s="44">
        <v>26.191</v>
      </c>
      <c r="F169" s="43">
        <v>2.8284</v>
      </c>
      <c r="L169" s="9">
        <f t="shared" si="16"/>
        <v>25.164</v>
      </c>
      <c r="M169" s="25">
        <v>235</v>
      </c>
      <c r="N169" s="25">
        <v>1.05</v>
      </c>
      <c r="O169" s="9">
        <f t="shared" si="17"/>
        <v>223.8095238095238</v>
      </c>
      <c r="P169" s="15">
        <f t="shared" si="18"/>
        <v>1.1243489361702128</v>
      </c>
      <c r="Q169" s="26">
        <v>210000</v>
      </c>
      <c r="R169" s="26">
        <v>1</v>
      </c>
      <c r="S169" s="26">
        <f t="shared" si="19"/>
        <v>2.8284</v>
      </c>
      <c r="T169" s="10">
        <f t="shared" si="20"/>
        <v>96.23216099820186</v>
      </c>
      <c r="U169" s="10">
        <f t="shared" si="21"/>
        <v>2.9391421440206975</v>
      </c>
      <c r="V169" s="10">
        <f t="shared" si="22"/>
        <v>9.712751858896844</v>
      </c>
      <c r="W169" s="26">
        <v>3.73</v>
      </c>
      <c r="X169" s="26">
        <v>9.78</v>
      </c>
      <c r="Y169" s="26">
        <v>1.62</v>
      </c>
      <c r="Z169" s="10">
        <f t="shared" si="23"/>
        <v>174.59259259259255</v>
      </c>
      <c r="AA169" s="44" t="s">
        <v>267</v>
      </c>
    </row>
    <row r="170" spans="1:27" s="44" customFormat="1" ht="15">
      <c r="A170" s="44" t="s">
        <v>159</v>
      </c>
      <c r="B170" s="44">
        <v>0</v>
      </c>
      <c r="C170" s="44" t="s">
        <v>9</v>
      </c>
      <c r="D170" s="44" t="s">
        <v>10</v>
      </c>
      <c r="E170" s="44">
        <v>26.766</v>
      </c>
      <c r="F170" s="43">
        <v>2.8284</v>
      </c>
      <c r="L170" s="9">
        <f t="shared" si="16"/>
        <v>26.191</v>
      </c>
      <c r="M170" s="25">
        <v>235</v>
      </c>
      <c r="N170" s="25">
        <v>1.05</v>
      </c>
      <c r="O170" s="9">
        <f t="shared" si="17"/>
        <v>223.8095238095238</v>
      </c>
      <c r="P170" s="15">
        <f t="shared" si="18"/>
        <v>1.170236170212766</v>
      </c>
      <c r="Q170" s="26">
        <v>210000</v>
      </c>
      <c r="R170" s="26">
        <v>1</v>
      </c>
      <c r="S170" s="26">
        <f t="shared" si="19"/>
        <v>2.8284</v>
      </c>
      <c r="T170" s="10">
        <f t="shared" si="20"/>
        <v>96.23216099820186</v>
      </c>
      <c r="U170" s="10">
        <f t="shared" si="21"/>
        <v>2.9391421440206975</v>
      </c>
      <c r="V170" s="10">
        <f t="shared" si="22"/>
        <v>10.109151324764236</v>
      </c>
      <c r="W170" s="26">
        <v>3.73</v>
      </c>
      <c r="X170" s="26">
        <v>9.78</v>
      </c>
      <c r="Y170" s="26">
        <v>1.62</v>
      </c>
      <c r="Z170" s="10">
        <f t="shared" si="23"/>
        <v>174.59259259259255</v>
      </c>
      <c r="AA170" s="44" t="s">
        <v>267</v>
      </c>
    </row>
    <row r="171" spans="1:27" s="44" customFormat="1" ht="15">
      <c r="A171" s="44" t="s">
        <v>232</v>
      </c>
      <c r="B171" s="44">
        <v>0</v>
      </c>
      <c r="C171" s="44" t="s">
        <v>9</v>
      </c>
      <c r="D171" s="44" t="s">
        <v>10</v>
      </c>
      <c r="E171" s="44">
        <v>27.67</v>
      </c>
      <c r="F171" s="43">
        <v>2.8284</v>
      </c>
      <c r="L171" s="9">
        <f t="shared" si="16"/>
        <v>26.766</v>
      </c>
      <c r="M171" s="25">
        <v>235</v>
      </c>
      <c r="N171" s="25">
        <v>1.05</v>
      </c>
      <c r="O171" s="9">
        <f t="shared" si="17"/>
        <v>223.8095238095238</v>
      </c>
      <c r="P171" s="15">
        <f t="shared" si="18"/>
        <v>1.1959276595744681</v>
      </c>
      <c r="Q171" s="26">
        <v>210000</v>
      </c>
      <c r="R171" s="26">
        <v>1</v>
      </c>
      <c r="S171" s="26">
        <f t="shared" si="19"/>
        <v>2.8284</v>
      </c>
      <c r="T171" s="10">
        <f t="shared" si="20"/>
        <v>96.23216099820186</v>
      </c>
      <c r="U171" s="10">
        <f t="shared" si="21"/>
        <v>2.9391421440206975</v>
      </c>
      <c r="V171" s="10">
        <f t="shared" si="22"/>
        <v>10.33108870828298</v>
      </c>
      <c r="W171" s="26">
        <v>3.73</v>
      </c>
      <c r="X171" s="26">
        <v>9.78</v>
      </c>
      <c r="Y171" s="26">
        <v>1.62</v>
      </c>
      <c r="Z171" s="10">
        <f t="shared" si="23"/>
        <v>174.59259259259255</v>
      </c>
      <c r="AA171" s="44" t="s">
        <v>267</v>
      </c>
    </row>
    <row r="172" spans="1:27" s="44" customFormat="1" ht="15">
      <c r="A172" s="44" t="s">
        <v>178</v>
      </c>
      <c r="B172" s="44">
        <v>0</v>
      </c>
      <c r="C172" s="44" t="s">
        <v>9</v>
      </c>
      <c r="D172" s="44" t="s">
        <v>10</v>
      </c>
      <c r="E172" s="44">
        <v>31.014</v>
      </c>
      <c r="F172" s="43">
        <v>2.8284</v>
      </c>
      <c r="L172" s="9">
        <f aca="true" t="shared" si="24" ref="L172:L201">E171</f>
        <v>27.67</v>
      </c>
      <c r="M172" s="25">
        <v>235</v>
      </c>
      <c r="N172" s="25">
        <v>1.05</v>
      </c>
      <c r="O172" s="9">
        <f aca="true" t="shared" si="25" ref="O172:O201">M172/N172</f>
        <v>223.8095238095238</v>
      </c>
      <c r="P172" s="15">
        <f aca="true" t="shared" si="26" ref="P172:P201">L172*10/O172</f>
        <v>1.2363191489361705</v>
      </c>
      <c r="Q172" s="26">
        <v>210000</v>
      </c>
      <c r="R172" s="26">
        <v>1</v>
      </c>
      <c r="S172" s="26">
        <f aca="true" t="shared" si="27" ref="S172:S201">F171</f>
        <v>2.8284</v>
      </c>
      <c r="T172" s="10">
        <f aca="true" t="shared" si="28" ref="T172:T201">PI()*SQRT(Q172/O172)</f>
        <v>96.23216099820186</v>
      </c>
      <c r="U172" s="10">
        <f aca="true" t="shared" si="29" ref="U172:U201">R172*S172*100/T172</f>
        <v>2.9391421440206975</v>
      </c>
      <c r="V172" s="10">
        <f aca="true" t="shared" si="30" ref="V172:V201">P172*U172^2</f>
        <v>10.680012872980278</v>
      </c>
      <c r="W172" s="26">
        <v>3.73</v>
      </c>
      <c r="X172" s="26">
        <v>9.78</v>
      </c>
      <c r="Y172" s="26">
        <v>1.62</v>
      </c>
      <c r="Z172" s="10">
        <f t="shared" si="23"/>
        <v>174.59259259259255</v>
      </c>
      <c r="AA172" s="44" t="s">
        <v>267</v>
      </c>
    </row>
    <row r="173" spans="1:27" s="44" customFormat="1" ht="15">
      <c r="A173" s="44" t="s">
        <v>68</v>
      </c>
      <c r="B173" s="44">
        <v>0</v>
      </c>
      <c r="C173" s="44" t="s">
        <v>9</v>
      </c>
      <c r="D173" s="44" t="s">
        <v>10</v>
      </c>
      <c r="E173" s="44">
        <v>32.192</v>
      </c>
      <c r="F173" s="43">
        <v>2</v>
      </c>
      <c r="L173" s="9">
        <f t="shared" si="24"/>
        <v>31.014</v>
      </c>
      <c r="M173" s="25">
        <v>235</v>
      </c>
      <c r="N173" s="25">
        <v>1.05</v>
      </c>
      <c r="O173" s="9">
        <f t="shared" si="25"/>
        <v>223.8095238095238</v>
      </c>
      <c r="P173" s="15">
        <f t="shared" si="26"/>
        <v>1.3857319148936171</v>
      </c>
      <c r="Q173" s="26">
        <v>210000</v>
      </c>
      <c r="R173" s="26">
        <v>1</v>
      </c>
      <c r="S173" s="26">
        <f t="shared" si="27"/>
        <v>2.8284</v>
      </c>
      <c r="T173" s="10">
        <f t="shared" si="28"/>
        <v>96.23216099820186</v>
      </c>
      <c r="U173" s="10">
        <f t="shared" si="29"/>
        <v>2.9391421440206975</v>
      </c>
      <c r="V173" s="10">
        <f t="shared" si="30"/>
        <v>11.970723499913635</v>
      </c>
      <c r="W173" s="26">
        <v>3.73</v>
      </c>
      <c r="X173" s="26">
        <v>9.78</v>
      </c>
      <c r="Y173" s="26">
        <v>1.62</v>
      </c>
      <c r="Z173" s="10">
        <f t="shared" si="23"/>
        <v>174.59259259259255</v>
      </c>
      <c r="AA173" s="44" t="s">
        <v>267</v>
      </c>
    </row>
    <row r="174" spans="1:27" s="44" customFormat="1" ht="15">
      <c r="A174" s="44" t="s">
        <v>238</v>
      </c>
      <c r="B174" s="44">
        <v>0</v>
      </c>
      <c r="C174" s="44" t="s">
        <v>9</v>
      </c>
      <c r="D174" s="44" t="s">
        <v>10</v>
      </c>
      <c r="E174" s="44">
        <v>32.714</v>
      </c>
      <c r="F174" s="43">
        <v>2.8284</v>
      </c>
      <c r="L174" s="9">
        <f t="shared" si="24"/>
        <v>32.192</v>
      </c>
      <c r="M174" s="25">
        <v>235</v>
      </c>
      <c r="N174" s="25">
        <v>1.05</v>
      </c>
      <c r="O174" s="9">
        <f t="shared" si="25"/>
        <v>223.8095238095238</v>
      </c>
      <c r="P174" s="15">
        <f t="shared" si="26"/>
        <v>1.4383659574468086</v>
      </c>
      <c r="Q174" s="26">
        <v>210000</v>
      </c>
      <c r="R174" s="26">
        <v>1</v>
      </c>
      <c r="S174" s="26">
        <f t="shared" si="27"/>
        <v>2</v>
      </c>
      <c r="T174" s="10">
        <f t="shared" si="28"/>
        <v>96.23216099820186</v>
      </c>
      <c r="U174" s="10">
        <f t="shared" si="29"/>
        <v>2.078307271970512</v>
      </c>
      <c r="V174" s="10">
        <f t="shared" si="30"/>
        <v>6.212821988217407</v>
      </c>
      <c r="W174" s="26">
        <v>2.54</v>
      </c>
      <c r="X174" s="26">
        <v>3.09</v>
      </c>
      <c r="Y174" s="26">
        <v>1.1</v>
      </c>
      <c r="Z174" s="10">
        <f t="shared" si="23"/>
        <v>181.8181818181818</v>
      </c>
      <c r="AA174" s="44" t="s">
        <v>270</v>
      </c>
    </row>
    <row r="175" spans="1:27" s="44" customFormat="1" ht="15">
      <c r="A175" s="44" t="s">
        <v>221</v>
      </c>
      <c r="B175" s="44">
        <v>0</v>
      </c>
      <c r="C175" s="44" t="s">
        <v>9</v>
      </c>
      <c r="D175" s="44" t="s">
        <v>10</v>
      </c>
      <c r="E175" s="44">
        <v>33.023</v>
      </c>
      <c r="F175" s="43">
        <v>2.8284</v>
      </c>
      <c r="L175" s="9">
        <f t="shared" si="24"/>
        <v>32.714</v>
      </c>
      <c r="M175" s="25">
        <v>235</v>
      </c>
      <c r="N175" s="25">
        <v>1.05</v>
      </c>
      <c r="O175" s="9">
        <f t="shared" si="25"/>
        <v>223.8095238095238</v>
      </c>
      <c r="P175" s="15">
        <f t="shared" si="26"/>
        <v>1.4616893617021276</v>
      </c>
      <c r="Q175" s="26">
        <v>210000</v>
      </c>
      <c r="R175" s="26">
        <v>1</v>
      </c>
      <c r="S175" s="26">
        <f t="shared" si="27"/>
        <v>2.8284</v>
      </c>
      <c r="T175" s="10">
        <f t="shared" si="28"/>
        <v>96.23216099820186</v>
      </c>
      <c r="U175" s="10">
        <f t="shared" si="29"/>
        <v>2.9391421440206975</v>
      </c>
      <c r="V175" s="10">
        <f t="shared" si="30"/>
        <v>12.62688619901253</v>
      </c>
      <c r="W175" s="26">
        <v>3.73</v>
      </c>
      <c r="X175" s="26">
        <v>9.78</v>
      </c>
      <c r="Y175" s="26">
        <v>1.62</v>
      </c>
      <c r="Z175" s="10">
        <f t="shared" si="23"/>
        <v>174.59259259259255</v>
      </c>
      <c r="AA175" s="44" t="s">
        <v>267</v>
      </c>
    </row>
    <row r="176" spans="1:27" s="44" customFormat="1" ht="15">
      <c r="A176" s="44" t="s">
        <v>175</v>
      </c>
      <c r="B176" s="44">
        <v>0</v>
      </c>
      <c r="C176" s="44" t="s">
        <v>9</v>
      </c>
      <c r="D176" s="44" t="s">
        <v>10</v>
      </c>
      <c r="E176" s="44">
        <v>35.204</v>
      </c>
      <c r="F176" s="43">
        <v>2.8284</v>
      </c>
      <c r="L176" s="9">
        <f t="shared" si="24"/>
        <v>33.023</v>
      </c>
      <c r="M176" s="25">
        <v>235</v>
      </c>
      <c r="N176" s="25">
        <v>1.05</v>
      </c>
      <c r="O176" s="9">
        <f t="shared" si="25"/>
        <v>223.8095238095238</v>
      </c>
      <c r="P176" s="15">
        <f t="shared" si="26"/>
        <v>1.4754957446808512</v>
      </c>
      <c r="Q176" s="26">
        <v>210000</v>
      </c>
      <c r="R176" s="26">
        <v>1</v>
      </c>
      <c r="S176" s="26">
        <f t="shared" si="27"/>
        <v>2.8284</v>
      </c>
      <c r="T176" s="10">
        <f t="shared" si="28"/>
        <v>96.23216099820186</v>
      </c>
      <c r="U176" s="10">
        <f t="shared" si="29"/>
        <v>2.9391421440206975</v>
      </c>
      <c r="V176" s="10">
        <f t="shared" si="30"/>
        <v>12.746153419025214</v>
      </c>
      <c r="W176" s="26">
        <v>3.73</v>
      </c>
      <c r="X176" s="26">
        <v>9.78</v>
      </c>
      <c r="Y176" s="26">
        <v>1.62</v>
      </c>
      <c r="Z176" s="10">
        <f t="shared" si="23"/>
        <v>174.59259259259255</v>
      </c>
      <c r="AA176" s="44" t="s">
        <v>267</v>
      </c>
    </row>
    <row r="177" spans="1:27" s="44" customFormat="1" ht="15">
      <c r="A177" s="44" t="s">
        <v>33</v>
      </c>
      <c r="B177" s="44">
        <v>0</v>
      </c>
      <c r="C177" s="44" t="s">
        <v>9</v>
      </c>
      <c r="D177" s="44" t="s">
        <v>10</v>
      </c>
      <c r="E177" s="44">
        <v>35.476</v>
      </c>
      <c r="F177" s="43">
        <v>2</v>
      </c>
      <c r="L177" s="9">
        <f t="shared" si="24"/>
        <v>35.204</v>
      </c>
      <c r="M177" s="25">
        <v>235</v>
      </c>
      <c r="N177" s="25">
        <v>1.05</v>
      </c>
      <c r="O177" s="9">
        <f t="shared" si="25"/>
        <v>223.8095238095238</v>
      </c>
      <c r="P177" s="15">
        <f t="shared" si="26"/>
        <v>1.572944680851064</v>
      </c>
      <c r="Q177" s="26">
        <v>210000</v>
      </c>
      <c r="R177" s="26">
        <v>1</v>
      </c>
      <c r="S177" s="26">
        <f t="shared" si="27"/>
        <v>2.8284</v>
      </c>
      <c r="T177" s="10">
        <f t="shared" si="28"/>
        <v>96.23216099820186</v>
      </c>
      <c r="U177" s="10">
        <f t="shared" si="29"/>
        <v>2.9391421440206975</v>
      </c>
      <c r="V177" s="10">
        <f t="shared" si="30"/>
        <v>13.58797156416327</v>
      </c>
      <c r="W177" s="26">
        <v>3.73</v>
      </c>
      <c r="X177" s="26">
        <v>9.78</v>
      </c>
      <c r="Y177" s="26">
        <v>1.62</v>
      </c>
      <c r="Z177" s="10">
        <f t="shared" si="23"/>
        <v>174.59259259259255</v>
      </c>
      <c r="AA177" s="44" t="s">
        <v>267</v>
      </c>
    </row>
    <row r="178" spans="1:27" s="44" customFormat="1" ht="15">
      <c r="A178" s="44" t="s">
        <v>222</v>
      </c>
      <c r="B178" s="44">
        <v>0</v>
      </c>
      <c r="C178" s="44" t="s">
        <v>9</v>
      </c>
      <c r="D178" s="44" t="s">
        <v>10</v>
      </c>
      <c r="E178" s="44">
        <v>35.571</v>
      </c>
      <c r="F178" s="43">
        <v>2.8284</v>
      </c>
      <c r="L178" s="9">
        <f t="shared" si="24"/>
        <v>35.476</v>
      </c>
      <c r="M178" s="25">
        <v>235</v>
      </c>
      <c r="N178" s="25">
        <v>1.05</v>
      </c>
      <c r="O178" s="9">
        <f t="shared" si="25"/>
        <v>223.8095238095238</v>
      </c>
      <c r="P178" s="15">
        <f t="shared" si="26"/>
        <v>1.5850978723404257</v>
      </c>
      <c r="Q178" s="26">
        <v>210000</v>
      </c>
      <c r="R178" s="26">
        <v>1</v>
      </c>
      <c r="S178" s="26">
        <f t="shared" si="27"/>
        <v>2</v>
      </c>
      <c r="T178" s="10">
        <f t="shared" si="28"/>
        <v>96.23216099820186</v>
      </c>
      <c r="U178" s="10">
        <f t="shared" si="29"/>
        <v>2.078307271970512</v>
      </c>
      <c r="V178" s="10">
        <f t="shared" si="30"/>
        <v>6.846610115991574</v>
      </c>
      <c r="W178" s="26">
        <v>2.54</v>
      </c>
      <c r="X178" s="26">
        <v>3.09</v>
      </c>
      <c r="Y178" s="26">
        <v>1.1</v>
      </c>
      <c r="Z178" s="10">
        <f t="shared" si="23"/>
        <v>181.8181818181818</v>
      </c>
      <c r="AA178" s="44" t="s">
        <v>270</v>
      </c>
    </row>
    <row r="179" spans="1:27" s="44" customFormat="1" ht="15">
      <c r="A179" s="44" t="s">
        <v>15</v>
      </c>
      <c r="B179" s="44">
        <v>0</v>
      </c>
      <c r="C179" s="44" t="s">
        <v>9</v>
      </c>
      <c r="D179" s="44" t="s">
        <v>10</v>
      </c>
      <c r="E179" s="44">
        <v>40.21</v>
      </c>
      <c r="F179" s="43">
        <v>2</v>
      </c>
      <c r="L179" s="9">
        <f t="shared" si="24"/>
        <v>35.571</v>
      </c>
      <c r="M179" s="25">
        <v>235</v>
      </c>
      <c r="N179" s="25">
        <v>1.05</v>
      </c>
      <c r="O179" s="9">
        <f t="shared" si="25"/>
        <v>223.8095238095238</v>
      </c>
      <c r="P179" s="15">
        <f t="shared" si="26"/>
        <v>1.5893425531914893</v>
      </c>
      <c r="Q179" s="26">
        <v>210000</v>
      </c>
      <c r="R179" s="26">
        <v>1</v>
      </c>
      <c r="S179" s="26">
        <f t="shared" si="27"/>
        <v>2.8284</v>
      </c>
      <c r="T179" s="10">
        <f t="shared" si="28"/>
        <v>96.23216099820186</v>
      </c>
      <c r="U179" s="10">
        <f t="shared" si="29"/>
        <v>2.9391421440206975</v>
      </c>
      <c r="V179" s="10">
        <f t="shared" si="30"/>
        <v>13.72962551155697</v>
      </c>
      <c r="W179" s="26">
        <v>3.73</v>
      </c>
      <c r="X179" s="26">
        <v>9.78</v>
      </c>
      <c r="Y179" s="26">
        <v>1.62</v>
      </c>
      <c r="Z179" s="10">
        <f t="shared" si="23"/>
        <v>174.59259259259255</v>
      </c>
      <c r="AA179" s="44" t="s">
        <v>267</v>
      </c>
    </row>
    <row r="180" spans="1:27" s="44" customFormat="1" ht="15">
      <c r="A180" s="44" t="s">
        <v>173</v>
      </c>
      <c r="B180" s="44">
        <v>0</v>
      </c>
      <c r="C180" s="44" t="s">
        <v>9</v>
      </c>
      <c r="D180" s="44" t="s">
        <v>10</v>
      </c>
      <c r="E180" s="44">
        <v>41.814</v>
      </c>
      <c r="F180" s="43">
        <v>2.8284</v>
      </c>
      <c r="L180" s="9">
        <f t="shared" si="24"/>
        <v>40.21</v>
      </c>
      <c r="M180" s="25">
        <v>235</v>
      </c>
      <c r="N180" s="25">
        <v>1.05</v>
      </c>
      <c r="O180" s="9">
        <f t="shared" si="25"/>
        <v>223.8095238095238</v>
      </c>
      <c r="P180" s="15">
        <f t="shared" si="26"/>
        <v>1.796617021276596</v>
      </c>
      <c r="Q180" s="26">
        <v>210000</v>
      </c>
      <c r="R180" s="26">
        <v>1</v>
      </c>
      <c r="S180" s="26">
        <f t="shared" si="27"/>
        <v>2</v>
      </c>
      <c r="T180" s="10">
        <f t="shared" si="28"/>
        <v>96.23216099820186</v>
      </c>
      <c r="U180" s="10">
        <f t="shared" si="29"/>
        <v>2.078307271970512</v>
      </c>
      <c r="V180" s="10">
        <f t="shared" si="30"/>
        <v>7.76023770334934</v>
      </c>
      <c r="W180" s="26">
        <v>2.54</v>
      </c>
      <c r="X180" s="26">
        <v>3.09</v>
      </c>
      <c r="Y180" s="26">
        <v>1.1</v>
      </c>
      <c r="Z180" s="10">
        <f t="shared" si="23"/>
        <v>181.8181818181818</v>
      </c>
      <c r="AA180" s="44" t="s">
        <v>270</v>
      </c>
    </row>
    <row r="181" spans="1:27" s="44" customFormat="1" ht="15">
      <c r="A181" s="44" t="s">
        <v>69</v>
      </c>
      <c r="B181" s="44">
        <v>0</v>
      </c>
      <c r="C181" s="44" t="s">
        <v>9</v>
      </c>
      <c r="D181" s="44" t="s">
        <v>10</v>
      </c>
      <c r="E181" s="44">
        <v>43.547</v>
      </c>
      <c r="F181" s="43">
        <v>2</v>
      </c>
      <c r="L181" s="9">
        <f t="shared" si="24"/>
        <v>41.814</v>
      </c>
      <c r="M181" s="25">
        <v>235</v>
      </c>
      <c r="N181" s="25">
        <v>1.05</v>
      </c>
      <c r="O181" s="9">
        <f t="shared" si="25"/>
        <v>223.8095238095238</v>
      </c>
      <c r="P181" s="15">
        <f t="shared" si="26"/>
        <v>1.8682851063829788</v>
      </c>
      <c r="Q181" s="26">
        <v>210000</v>
      </c>
      <c r="R181" s="26">
        <v>1</v>
      </c>
      <c r="S181" s="26">
        <f t="shared" si="27"/>
        <v>2.8284</v>
      </c>
      <c r="T181" s="10">
        <f t="shared" si="28"/>
        <v>96.23216099820186</v>
      </c>
      <c r="U181" s="10">
        <f t="shared" si="29"/>
        <v>2.9391421440206975</v>
      </c>
      <c r="V181" s="10">
        <f t="shared" si="30"/>
        <v>16.139286529483098</v>
      </c>
      <c r="W181" s="26">
        <v>3.73</v>
      </c>
      <c r="X181" s="26">
        <v>9.78</v>
      </c>
      <c r="Y181" s="26">
        <v>1.62</v>
      </c>
      <c r="Z181" s="10">
        <f t="shared" si="23"/>
        <v>174.59259259259255</v>
      </c>
      <c r="AA181" s="44" t="s">
        <v>267</v>
      </c>
    </row>
    <row r="182" spans="1:27" s="44" customFormat="1" ht="15">
      <c r="A182" s="44" t="s">
        <v>204</v>
      </c>
      <c r="B182" s="44">
        <v>0</v>
      </c>
      <c r="C182" s="44" t="s">
        <v>9</v>
      </c>
      <c r="D182" s="44" t="s">
        <v>10</v>
      </c>
      <c r="E182" s="44">
        <v>43.613</v>
      </c>
      <c r="F182" s="43">
        <v>2.8284</v>
      </c>
      <c r="L182" s="9">
        <f t="shared" si="24"/>
        <v>43.547</v>
      </c>
      <c r="M182" s="25">
        <v>235</v>
      </c>
      <c r="N182" s="25">
        <v>1.05</v>
      </c>
      <c r="O182" s="9">
        <f t="shared" si="25"/>
        <v>223.8095238095238</v>
      </c>
      <c r="P182" s="15">
        <f t="shared" si="26"/>
        <v>1.9457170212765957</v>
      </c>
      <c r="Q182" s="26">
        <v>210000</v>
      </c>
      <c r="R182" s="26">
        <v>1</v>
      </c>
      <c r="S182" s="26">
        <f t="shared" si="27"/>
        <v>2</v>
      </c>
      <c r="T182" s="10">
        <f t="shared" si="28"/>
        <v>96.23216099820186</v>
      </c>
      <c r="U182" s="10">
        <f t="shared" si="29"/>
        <v>2.078307271970512</v>
      </c>
      <c r="V182" s="10">
        <f t="shared" si="30"/>
        <v>8.404254445853113</v>
      </c>
      <c r="W182" s="26">
        <v>2.54</v>
      </c>
      <c r="X182" s="26">
        <v>3.09</v>
      </c>
      <c r="Y182" s="26">
        <v>1.1</v>
      </c>
      <c r="Z182" s="10">
        <f t="shared" si="23"/>
        <v>181.8181818181818</v>
      </c>
      <c r="AA182" s="44" t="s">
        <v>270</v>
      </c>
    </row>
    <row r="183" spans="1:27" s="44" customFormat="1" ht="15">
      <c r="A183" s="44" t="s">
        <v>79</v>
      </c>
      <c r="B183" s="44">
        <v>0</v>
      </c>
      <c r="C183" s="44" t="s">
        <v>9</v>
      </c>
      <c r="D183" s="44" t="s">
        <v>10</v>
      </c>
      <c r="E183" s="44">
        <v>46.184</v>
      </c>
      <c r="F183" s="43">
        <v>2</v>
      </c>
      <c r="L183" s="9">
        <f t="shared" si="24"/>
        <v>43.613</v>
      </c>
      <c r="M183" s="25">
        <v>235</v>
      </c>
      <c r="N183" s="25">
        <v>1.05</v>
      </c>
      <c r="O183" s="9">
        <f t="shared" si="25"/>
        <v>223.8095238095238</v>
      </c>
      <c r="P183" s="15">
        <f t="shared" si="26"/>
        <v>1.9486659574468086</v>
      </c>
      <c r="Q183" s="26">
        <v>210000</v>
      </c>
      <c r="R183" s="26">
        <v>1</v>
      </c>
      <c r="S183" s="26">
        <f t="shared" si="27"/>
        <v>2.8284</v>
      </c>
      <c r="T183" s="10">
        <f t="shared" si="28"/>
        <v>96.23216099820186</v>
      </c>
      <c r="U183" s="10">
        <f t="shared" si="29"/>
        <v>2.9391421440206975</v>
      </c>
      <c r="V183" s="10">
        <f t="shared" si="30"/>
        <v>16.833661056353044</v>
      </c>
      <c r="W183" s="26">
        <v>3.73</v>
      </c>
      <c r="X183" s="26">
        <v>9.78</v>
      </c>
      <c r="Y183" s="26">
        <v>1.62</v>
      </c>
      <c r="Z183" s="10">
        <f t="shared" si="23"/>
        <v>174.59259259259255</v>
      </c>
      <c r="AA183" s="44" t="s">
        <v>267</v>
      </c>
    </row>
    <row r="184" spans="1:27" s="44" customFormat="1" ht="15">
      <c r="A184" s="44" t="s">
        <v>171</v>
      </c>
      <c r="B184" s="44">
        <v>0</v>
      </c>
      <c r="C184" s="44" t="s">
        <v>9</v>
      </c>
      <c r="D184" s="44" t="s">
        <v>10</v>
      </c>
      <c r="E184" s="44">
        <v>46.884</v>
      </c>
      <c r="F184" s="43">
        <v>2.8284</v>
      </c>
      <c r="L184" s="9">
        <f t="shared" si="24"/>
        <v>46.184</v>
      </c>
      <c r="M184" s="25">
        <v>235</v>
      </c>
      <c r="N184" s="25">
        <v>1.05</v>
      </c>
      <c r="O184" s="9">
        <f t="shared" si="25"/>
        <v>223.8095238095238</v>
      </c>
      <c r="P184" s="15">
        <f t="shared" si="26"/>
        <v>2.0635404255319147</v>
      </c>
      <c r="Q184" s="26">
        <v>210000</v>
      </c>
      <c r="R184" s="26">
        <v>1</v>
      </c>
      <c r="S184" s="26">
        <f t="shared" si="27"/>
        <v>2</v>
      </c>
      <c r="T184" s="10">
        <f t="shared" si="28"/>
        <v>96.23216099820186</v>
      </c>
      <c r="U184" s="10">
        <f t="shared" si="29"/>
        <v>2.078307271970512</v>
      </c>
      <c r="V184" s="10">
        <f t="shared" si="30"/>
        <v>8.913176276833768</v>
      </c>
      <c r="W184" s="26">
        <v>2.54</v>
      </c>
      <c r="X184" s="26">
        <v>3.09</v>
      </c>
      <c r="Y184" s="26">
        <v>1.1</v>
      </c>
      <c r="Z184" s="10">
        <f t="shared" si="23"/>
        <v>181.8181818181818</v>
      </c>
      <c r="AA184" s="44" t="s">
        <v>270</v>
      </c>
    </row>
    <row r="185" spans="1:27" s="44" customFormat="1" ht="15">
      <c r="A185" s="44" t="s">
        <v>230</v>
      </c>
      <c r="B185" s="44">
        <v>0</v>
      </c>
      <c r="C185" s="44" t="s">
        <v>9</v>
      </c>
      <c r="D185" s="44" t="s">
        <v>10</v>
      </c>
      <c r="E185" s="44">
        <v>47.264</v>
      </c>
      <c r="F185" s="43">
        <v>2.8284</v>
      </c>
      <c r="L185" s="9">
        <f t="shared" si="24"/>
        <v>46.884</v>
      </c>
      <c r="M185" s="25">
        <v>235</v>
      </c>
      <c r="N185" s="25">
        <v>1.05</v>
      </c>
      <c r="O185" s="9">
        <f t="shared" si="25"/>
        <v>223.8095238095238</v>
      </c>
      <c r="P185" s="15">
        <f t="shared" si="26"/>
        <v>2.094817021276596</v>
      </c>
      <c r="Q185" s="26">
        <v>210000</v>
      </c>
      <c r="R185" s="26">
        <v>1</v>
      </c>
      <c r="S185" s="26">
        <f t="shared" si="27"/>
        <v>2.8284</v>
      </c>
      <c r="T185" s="10">
        <f t="shared" si="28"/>
        <v>96.23216099820186</v>
      </c>
      <c r="U185" s="10">
        <f t="shared" si="29"/>
        <v>2.9391421440206975</v>
      </c>
      <c r="V185" s="10">
        <f t="shared" si="30"/>
        <v>18.096195285030984</v>
      </c>
      <c r="W185" s="26">
        <v>3.73</v>
      </c>
      <c r="X185" s="26">
        <v>9.78</v>
      </c>
      <c r="Y185" s="26">
        <v>1.62</v>
      </c>
      <c r="Z185" s="10">
        <f t="shared" si="23"/>
        <v>174.59259259259255</v>
      </c>
      <c r="AA185" s="44" t="s">
        <v>267</v>
      </c>
    </row>
    <row r="186" spans="1:27" s="44" customFormat="1" ht="15">
      <c r="A186" s="44" t="s">
        <v>49</v>
      </c>
      <c r="B186" s="44">
        <v>0</v>
      </c>
      <c r="C186" s="44" t="s">
        <v>9</v>
      </c>
      <c r="D186" s="44" t="s">
        <v>10</v>
      </c>
      <c r="E186" s="44">
        <v>48.424</v>
      </c>
      <c r="F186" s="43">
        <v>2</v>
      </c>
      <c r="L186" s="9">
        <f t="shared" si="24"/>
        <v>47.264</v>
      </c>
      <c r="M186" s="25">
        <v>235</v>
      </c>
      <c r="N186" s="25">
        <v>1.05</v>
      </c>
      <c r="O186" s="9">
        <f t="shared" si="25"/>
        <v>223.8095238095238</v>
      </c>
      <c r="P186" s="15">
        <f t="shared" si="26"/>
        <v>2.1117957446808515</v>
      </c>
      <c r="Q186" s="26">
        <v>210000</v>
      </c>
      <c r="R186" s="26">
        <v>1</v>
      </c>
      <c r="S186" s="26">
        <f t="shared" si="27"/>
        <v>2.8284</v>
      </c>
      <c r="T186" s="10">
        <f t="shared" si="28"/>
        <v>96.23216099820186</v>
      </c>
      <c r="U186" s="10">
        <f t="shared" si="29"/>
        <v>2.9391421440206975</v>
      </c>
      <c r="V186" s="10">
        <f t="shared" si="30"/>
        <v>18.242866947182502</v>
      </c>
      <c r="W186" s="26">
        <v>3.73</v>
      </c>
      <c r="X186" s="26">
        <v>9.78</v>
      </c>
      <c r="Y186" s="26">
        <v>1.62</v>
      </c>
      <c r="Z186" s="10">
        <f t="shared" si="23"/>
        <v>174.59259259259255</v>
      </c>
      <c r="AA186" s="44" t="s">
        <v>267</v>
      </c>
    </row>
    <row r="187" spans="1:27" s="44" customFormat="1" ht="15">
      <c r="A187" s="44" t="s">
        <v>168</v>
      </c>
      <c r="B187" s="44">
        <v>0</v>
      </c>
      <c r="C187" s="44" t="s">
        <v>9</v>
      </c>
      <c r="D187" s="44" t="s">
        <v>10</v>
      </c>
      <c r="E187" s="44">
        <v>48.453</v>
      </c>
      <c r="F187" s="43">
        <v>2.8284</v>
      </c>
      <c r="L187" s="9">
        <f t="shared" si="24"/>
        <v>48.424</v>
      </c>
      <c r="M187" s="25">
        <v>235</v>
      </c>
      <c r="N187" s="25">
        <v>1.05</v>
      </c>
      <c r="O187" s="9">
        <f t="shared" si="25"/>
        <v>223.8095238095238</v>
      </c>
      <c r="P187" s="15">
        <f t="shared" si="26"/>
        <v>2.1636255319148936</v>
      </c>
      <c r="Q187" s="26">
        <v>210000</v>
      </c>
      <c r="R187" s="26">
        <v>1</v>
      </c>
      <c r="S187" s="26">
        <f t="shared" si="27"/>
        <v>2</v>
      </c>
      <c r="T187" s="10">
        <f t="shared" si="28"/>
        <v>96.23216099820186</v>
      </c>
      <c r="U187" s="10">
        <f t="shared" si="29"/>
        <v>2.078307271970512</v>
      </c>
      <c r="V187" s="10">
        <f t="shared" si="30"/>
        <v>9.345479993707745</v>
      </c>
      <c r="W187" s="26">
        <v>2.54</v>
      </c>
      <c r="X187" s="26">
        <v>3.09</v>
      </c>
      <c r="Y187" s="26">
        <v>1.1</v>
      </c>
      <c r="Z187" s="10">
        <f t="shared" si="23"/>
        <v>181.8181818181818</v>
      </c>
      <c r="AA187" s="44" t="s">
        <v>270</v>
      </c>
    </row>
    <row r="188" spans="1:27" s="44" customFormat="1" ht="15">
      <c r="A188" s="44" t="s">
        <v>219</v>
      </c>
      <c r="B188" s="44">
        <v>0</v>
      </c>
      <c r="C188" s="44" t="s">
        <v>9</v>
      </c>
      <c r="D188" s="44" t="s">
        <v>10</v>
      </c>
      <c r="E188" s="44">
        <v>50.181</v>
      </c>
      <c r="F188" s="43">
        <v>2.8284</v>
      </c>
      <c r="L188" s="9">
        <f t="shared" si="24"/>
        <v>48.453</v>
      </c>
      <c r="M188" s="25">
        <v>235</v>
      </c>
      <c r="N188" s="25">
        <v>1.05</v>
      </c>
      <c r="O188" s="9">
        <f t="shared" si="25"/>
        <v>223.8095238095238</v>
      </c>
      <c r="P188" s="15">
        <f t="shared" si="26"/>
        <v>2.164921276595745</v>
      </c>
      <c r="Q188" s="26">
        <v>210000</v>
      </c>
      <c r="R188" s="26">
        <v>1</v>
      </c>
      <c r="S188" s="26">
        <f t="shared" si="27"/>
        <v>2.8284</v>
      </c>
      <c r="T188" s="10">
        <f t="shared" si="28"/>
        <v>96.23216099820186</v>
      </c>
      <c r="U188" s="10">
        <f t="shared" si="29"/>
        <v>2.9391421440206975</v>
      </c>
      <c r="V188" s="10">
        <f t="shared" si="30"/>
        <v>18.701794858493436</v>
      </c>
      <c r="W188" s="26">
        <v>3.73</v>
      </c>
      <c r="X188" s="26">
        <v>9.78</v>
      </c>
      <c r="Y188" s="26">
        <v>1.62</v>
      </c>
      <c r="Z188" s="10">
        <f t="shared" si="23"/>
        <v>174.59259259259255</v>
      </c>
      <c r="AA188" s="44" t="s">
        <v>267</v>
      </c>
    </row>
    <row r="189" spans="1:27" s="44" customFormat="1" ht="15">
      <c r="A189" s="44" t="s">
        <v>174</v>
      </c>
      <c r="B189" s="44">
        <v>0</v>
      </c>
      <c r="C189" s="44" t="s">
        <v>9</v>
      </c>
      <c r="D189" s="44" t="s">
        <v>10</v>
      </c>
      <c r="E189" s="44">
        <v>52.261</v>
      </c>
      <c r="F189" s="43">
        <v>2.8284</v>
      </c>
      <c r="L189" s="9">
        <f t="shared" si="24"/>
        <v>50.181</v>
      </c>
      <c r="M189" s="25">
        <v>235</v>
      </c>
      <c r="N189" s="25">
        <v>1.05</v>
      </c>
      <c r="O189" s="9">
        <f t="shared" si="25"/>
        <v>223.8095238095238</v>
      </c>
      <c r="P189" s="15">
        <f t="shared" si="26"/>
        <v>2.2421297872340427</v>
      </c>
      <c r="Q189" s="26">
        <v>210000</v>
      </c>
      <c r="R189" s="26">
        <v>1</v>
      </c>
      <c r="S189" s="26">
        <f t="shared" si="27"/>
        <v>2.8284</v>
      </c>
      <c r="T189" s="10">
        <f t="shared" si="28"/>
        <v>96.23216099820186</v>
      </c>
      <c r="U189" s="10">
        <f t="shared" si="29"/>
        <v>2.9391421440206975</v>
      </c>
      <c r="V189" s="10">
        <f t="shared" si="30"/>
        <v>19.368764943224548</v>
      </c>
      <c r="W189" s="26">
        <v>3.73</v>
      </c>
      <c r="X189" s="26">
        <v>9.78</v>
      </c>
      <c r="Y189" s="26">
        <v>1.62</v>
      </c>
      <c r="Z189" s="10">
        <f t="shared" si="23"/>
        <v>174.59259259259255</v>
      </c>
      <c r="AA189" s="44" t="s">
        <v>267</v>
      </c>
    </row>
    <row r="190" spans="1:27" s="44" customFormat="1" ht="15">
      <c r="A190" s="44" t="s">
        <v>197</v>
      </c>
      <c r="B190" s="44">
        <v>0</v>
      </c>
      <c r="C190" s="44" t="s">
        <v>9</v>
      </c>
      <c r="D190" s="44" t="s">
        <v>10</v>
      </c>
      <c r="E190" s="44">
        <v>54.656</v>
      </c>
      <c r="F190" s="43">
        <v>2.8284</v>
      </c>
      <c r="L190" s="9">
        <f t="shared" si="24"/>
        <v>52.261</v>
      </c>
      <c r="M190" s="25">
        <v>235</v>
      </c>
      <c r="N190" s="25">
        <v>1.05</v>
      </c>
      <c r="O190" s="9">
        <f t="shared" si="25"/>
        <v>223.8095238095238</v>
      </c>
      <c r="P190" s="15">
        <f t="shared" si="26"/>
        <v>2.3350659574468087</v>
      </c>
      <c r="Q190" s="26">
        <v>210000</v>
      </c>
      <c r="R190" s="26">
        <v>1</v>
      </c>
      <c r="S190" s="26">
        <f t="shared" si="27"/>
        <v>2.8284</v>
      </c>
      <c r="T190" s="10">
        <f t="shared" si="28"/>
        <v>96.23216099820186</v>
      </c>
      <c r="U190" s="10">
        <f t="shared" si="29"/>
        <v>2.9391421440206975</v>
      </c>
      <c r="V190" s="10">
        <f t="shared" si="30"/>
        <v>20.171599304474963</v>
      </c>
      <c r="W190" s="26">
        <v>3.73</v>
      </c>
      <c r="X190" s="26">
        <v>9.78</v>
      </c>
      <c r="Y190" s="26">
        <v>1.62</v>
      </c>
      <c r="Z190" s="10">
        <f t="shared" si="23"/>
        <v>174.59259259259255</v>
      </c>
      <c r="AA190" s="44" t="s">
        <v>267</v>
      </c>
    </row>
    <row r="191" spans="1:27" s="44" customFormat="1" ht="15">
      <c r="A191" s="44" t="s">
        <v>58</v>
      </c>
      <c r="B191" s="44">
        <v>0</v>
      </c>
      <c r="C191" s="44" t="s">
        <v>9</v>
      </c>
      <c r="D191" s="44" t="s">
        <v>10</v>
      </c>
      <c r="E191" s="44">
        <v>55.454</v>
      </c>
      <c r="F191" s="43">
        <v>2</v>
      </c>
      <c r="L191" s="9">
        <f t="shared" si="24"/>
        <v>54.656</v>
      </c>
      <c r="M191" s="25">
        <v>235</v>
      </c>
      <c r="N191" s="25">
        <v>1.05</v>
      </c>
      <c r="O191" s="9">
        <f t="shared" si="25"/>
        <v>223.8095238095238</v>
      </c>
      <c r="P191" s="15">
        <f t="shared" si="26"/>
        <v>2.442076595744681</v>
      </c>
      <c r="Q191" s="26">
        <v>210000</v>
      </c>
      <c r="R191" s="26">
        <v>1</v>
      </c>
      <c r="S191" s="26">
        <f t="shared" si="27"/>
        <v>2.8284</v>
      </c>
      <c r="T191" s="10">
        <f t="shared" si="28"/>
        <v>96.23216099820186</v>
      </c>
      <c r="U191" s="10">
        <f t="shared" si="29"/>
        <v>2.9391421440206975</v>
      </c>
      <c r="V191" s="10">
        <f t="shared" si="30"/>
        <v>21.096016754087817</v>
      </c>
      <c r="W191" s="26">
        <v>3.73</v>
      </c>
      <c r="X191" s="26">
        <v>9.78</v>
      </c>
      <c r="Y191" s="26">
        <v>1.62</v>
      </c>
      <c r="Z191" s="10">
        <f t="shared" si="23"/>
        <v>174.59259259259255</v>
      </c>
      <c r="AA191" s="44" t="s">
        <v>267</v>
      </c>
    </row>
    <row r="192" spans="1:27" s="44" customFormat="1" ht="15">
      <c r="A192" s="44" t="s">
        <v>236</v>
      </c>
      <c r="B192" s="44">
        <v>0</v>
      </c>
      <c r="C192" s="44" t="s">
        <v>9</v>
      </c>
      <c r="D192" s="44" t="s">
        <v>10</v>
      </c>
      <c r="E192" s="44">
        <v>58.801</v>
      </c>
      <c r="F192" s="43">
        <v>2.8284</v>
      </c>
      <c r="L192" s="9">
        <f t="shared" si="24"/>
        <v>55.454</v>
      </c>
      <c r="M192" s="25">
        <v>235</v>
      </c>
      <c r="N192" s="25">
        <v>1.05</v>
      </c>
      <c r="O192" s="9">
        <f t="shared" si="25"/>
        <v>223.8095238095238</v>
      </c>
      <c r="P192" s="15">
        <f t="shared" si="26"/>
        <v>2.477731914893617</v>
      </c>
      <c r="Q192" s="26">
        <v>210000</v>
      </c>
      <c r="R192" s="26">
        <v>1</v>
      </c>
      <c r="S192" s="26">
        <f t="shared" si="27"/>
        <v>2</v>
      </c>
      <c r="T192" s="10">
        <f t="shared" si="28"/>
        <v>96.23216099820186</v>
      </c>
      <c r="U192" s="10">
        <f t="shared" si="29"/>
        <v>2.078307271970512</v>
      </c>
      <c r="V192" s="10">
        <f t="shared" si="30"/>
        <v>10.702218890861335</v>
      </c>
      <c r="W192" s="26">
        <v>2.54</v>
      </c>
      <c r="X192" s="26">
        <v>3.09</v>
      </c>
      <c r="Y192" s="26">
        <v>1.1</v>
      </c>
      <c r="Z192" s="10">
        <f t="shared" si="23"/>
        <v>181.8181818181818</v>
      </c>
      <c r="AA192" s="44" t="s">
        <v>270</v>
      </c>
    </row>
    <row r="193" spans="1:27" s="44" customFormat="1" ht="15">
      <c r="A193" s="44" t="s">
        <v>51</v>
      </c>
      <c r="B193" s="44">
        <v>0</v>
      </c>
      <c r="C193" s="44" t="s">
        <v>9</v>
      </c>
      <c r="D193" s="44" t="s">
        <v>10</v>
      </c>
      <c r="E193" s="44">
        <v>62.027</v>
      </c>
      <c r="F193" s="43">
        <v>2</v>
      </c>
      <c r="L193" s="9">
        <f t="shared" si="24"/>
        <v>58.801</v>
      </c>
      <c r="M193" s="25">
        <v>235</v>
      </c>
      <c r="N193" s="25">
        <v>1.05</v>
      </c>
      <c r="O193" s="9">
        <f t="shared" si="25"/>
        <v>223.8095238095238</v>
      </c>
      <c r="P193" s="15">
        <f t="shared" si="26"/>
        <v>2.6272787234042556</v>
      </c>
      <c r="Q193" s="26">
        <v>210000</v>
      </c>
      <c r="R193" s="26">
        <v>1</v>
      </c>
      <c r="S193" s="26">
        <f t="shared" si="27"/>
        <v>2.8284</v>
      </c>
      <c r="T193" s="10">
        <f t="shared" si="28"/>
        <v>96.23216099820186</v>
      </c>
      <c r="U193" s="10">
        <f t="shared" si="29"/>
        <v>2.9391421440206975</v>
      </c>
      <c r="V193" s="10">
        <f t="shared" si="30"/>
        <v>22.695895805714247</v>
      </c>
      <c r="W193" s="26">
        <v>3.73</v>
      </c>
      <c r="X193" s="26">
        <v>9.78</v>
      </c>
      <c r="Y193" s="26">
        <v>1.62</v>
      </c>
      <c r="Z193" s="10">
        <f t="shared" si="23"/>
        <v>174.59259259259255</v>
      </c>
      <c r="AA193" s="44" t="s">
        <v>267</v>
      </c>
    </row>
    <row r="194" spans="1:27" s="44" customFormat="1" ht="15">
      <c r="A194" s="44" t="s">
        <v>183</v>
      </c>
      <c r="B194" s="44">
        <v>0</v>
      </c>
      <c r="C194" s="44" t="s">
        <v>9</v>
      </c>
      <c r="D194" s="44" t="s">
        <v>10</v>
      </c>
      <c r="E194" s="44">
        <v>62.078</v>
      </c>
      <c r="F194" s="43">
        <v>2.8284</v>
      </c>
      <c r="L194" s="9">
        <f t="shared" si="24"/>
        <v>62.027</v>
      </c>
      <c r="M194" s="25">
        <v>235</v>
      </c>
      <c r="N194" s="25">
        <v>1.05</v>
      </c>
      <c r="O194" s="9">
        <f t="shared" si="25"/>
        <v>223.8095238095238</v>
      </c>
      <c r="P194" s="15">
        <f t="shared" si="26"/>
        <v>2.7714191489361704</v>
      </c>
      <c r="Q194" s="26">
        <v>210000</v>
      </c>
      <c r="R194" s="26">
        <v>1</v>
      </c>
      <c r="S194" s="26">
        <f t="shared" si="27"/>
        <v>2</v>
      </c>
      <c r="T194" s="10">
        <f t="shared" si="28"/>
        <v>96.23216099820186</v>
      </c>
      <c r="U194" s="10">
        <f t="shared" si="29"/>
        <v>2.078307271970512</v>
      </c>
      <c r="V194" s="10">
        <f t="shared" si="30"/>
        <v>11.970760110063404</v>
      </c>
      <c r="W194" s="26">
        <v>2.54</v>
      </c>
      <c r="X194" s="26">
        <v>3.09</v>
      </c>
      <c r="Y194" s="26">
        <v>1.1</v>
      </c>
      <c r="Z194" s="10">
        <f t="shared" si="23"/>
        <v>181.8181818181818</v>
      </c>
      <c r="AA194" s="44" t="s">
        <v>270</v>
      </c>
    </row>
    <row r="195" spans="1:27" s="44" customFormat="1" ht="15">
      <c r="A195" s="44" t="s">
        <v>181</v>
      </c>
      <c r="B195" s="44">
        <v>0</v>
      </c>
      <c r="C195" s="44" t="s">
        <v>9</v>
      </c>
      <c r="D195" s="44" t="s">
        <v>10</v>
      </c>
      <c r="E195" s="44">
        <v>62.583</v>
      </c>
      <c r="F195" s="43">
        <v>2.8284</v>
      </c>
      <c r="L195" s="9">
        <f t="shared" si="24"/>
        <v>62.078</v>
      </c>
      <c r="M195" s="25">
        <v>235</v>
      </c>
      <c r="N195" s="25">
        <v>1.05</v>
      </c>
      <c r="O195" s="9">
        <f t="shared" si="25"/>
        <v>223.8095238095238</v>
      </c>
      <c r="P195" s="15">
        <f t="shared" si="26"/>
        <v>2.7736978723404255</v>
      </c>
      <c r="Q195" s="26">
        <v>210000</v>
      </c>
      <c r="R195" s="26">
        <v>1</v>
      </c>
      <c r="S195" s="26">
        <f t="shared" si="27"/>
        <v>2.8284</v>
      </c>
      <c r="T195" s="10">
        <f t="shared" si="28"/>
        <v>96.23216099820186</v>
      </c>
      <c r="U195" s="10">
        <f t="shared" si="29"/>
        <v>2.9391421440206975</v>
      </c>
      <c r="V195" s="10">
        <f t="shared" si="30"/>
        <v>23.96074590274194</v>
      </c>
      <c r="W195" s="26">
        <v>3.73</v>
      </c>
      <c r="X195" s="26">
        <v>9.78</v>
      </c>
      <c r="Y195" s="26">
        <v>1.62</v>
      </c>
      <c r="Z195" s="10">
        <f t="shared" si="23"/>
        <v>174.59259259259255</v>
      </c>
      <c r="AA195" s="44" t="s">
        <v>267</v>
      </c>
    </row>
    <row r="196" spans="1:27" s="44" customFormat="1" ht="15">
      <c r="A196" s="44" t="s">
        <v>231</v>
      </c>
      <c r="B196" s="44">
        <v>0</v>
      </c>
      <c r="C196" s="44" t="s">
        <v>9</v>
      </c>
      <c r="D196" s="44" t="s">
        <v>10</v>
      </c>
      <c r="E196" s="44">
        <v>67.863</v>
      </c>
      <c r="F196" s="43">
        <v>2.8284</v>
      </c>
      <c r="L196" s="9">
        <f t="shared" si="24"/>
        <v>62.583</v>
      </c>
      <c r="M196" s="25">
        <v>235</v>
      </c>
      <c r="N196" s="25">
        <v>1.05</v>
      </c>
      <c r="O196" s="9">
        <f t="shared" si="25"/>
        <v>223.8095238095238</v>
      </c>
      <c r="P196" s="15">
        <f t="shared" si="26"/>
        <v>2.7962617021276595</v>
      </c>
      <c r="Q196" s="26">
        <v>210000</v>
      </c>
      <c r="R196" s="26">
        <v>1</v>
      </c>
      <c r="S196" s="26">
        <f t="shared" si="27"/>
        <v>2.8284</v>
      </c>
      <c r="T196" s="10">
        <f t="shared" si="28"/>
        <v>96.23216099820186</v>
      </c>
      <c r="U196" s="10">
        <f t="shared" si="29"/>
        <v>2.9391421440206975</v>
      </c>
      <c r="V196" s="10">
        <f t="shared" si="30"/>
        <v>24.155664822180142</v>
      </c>
      <c r="W196" s="26">
        <v>3.73</v>
      </c>
      <c r="X196" s="26">
        <v>9.78</v>
      </c>
      <c r="Y196" s="26">
        <v>1.62</v>
      </c>
      <c r="Z196" s="10">
        <f t="shared" si="23"/>
        <v>174.59259259259255</v>
      </c>
      <c r="AA196" s="44" t="s">
        <v>267</v>
      </c>
    </row>
    <row r="197" spans="1:27" s="44" customFormat="1" ht="15">
      <c r="A197" s="44" t="s">
        <v>165</v>
      </c>
      <c r="B197" s="44">
        <v>0</v>
      </c>
      <c r="C197" s="44" t="s">
        <v>9</v>
      </c>
      <c r="D197" s="44" t="s">
        <v>10</v>
      </c>
      <c r="E197" s="44">
        <v>70.409</v>
      </c>
      <c r="F197" s="43">
        <v>2.8284</v>
      </c>
      <c r="L197" s="9">
        <f t="shared" si="24"/>
        <v>67.863</v>
      </c>
      <c r="M197" s="25">
        <v>235</v>
      </c>
      <c r="N197" s="25">
        <v>1.05</v>
      </c>
      <c r="O197" s="9">
        <f t="shared" si="25"/>
        <v>223.8095238095238</v>
      </c>
      <c r="P197" s="15">
        <f t="shared" si="26"/>
        <v>3.032176595744681</v>
      </c>
      <c r="Q197" s="26">
        <v>210000</v>
      </c>
      <c r="R197" s="26">
        <v>1</v>
      </c>
      <c r="S197" s="26">
        <f t="shared" si="27"/>
        <v>2.8284</v>
      </c>
      <c r="T197" s="10">
        <f t="shared" si="28"/>
        <v>96.23216099820186</v>
      </c>
      <c r="U197" s="10">
        <f t="shared" si="29"/>
        <v>2.9391421440206975</v>
      </c>
      <c r="V197" s="10">
        <f t="shared" si="30"/>
        <v>26.19362896996966</v>
      </c>
      <c r="W197" s="26">
        <v>3.73</v>
      </c>
      <c r="X197" s="26">
        <v>9.78</v>
      </c>
      <c r="Y197" s="26">
        <v>1.62</v>
      </c>
      <c r="Z197" s="10">
        <f aca="true" t="shared" si="31" ref="Z197:Z202">R197*S197*100/Y197</f>
        <v>174.59259259259255</v>
      </c>
      <c r="AA197" s="44" t="s">
        <v>267</v>
      </c>
    </row>
    <row r="198" spans="1:27" s="44" customFormat="1" ht="15">
      <c r="A198" s="44" t="s">
        <v>86</v>
      </c>
      <c r="B198" s="44">
        <v>0</v>
      </c>
      <c r="C198" s="44" t="s">
        <v>9</v>
      </c>
      <c r="D198" s="44" t="s">
        <v>10</v>
      </c>
      <c r="E198" s="44">
        <v>74.531</v>
      </c>
      <c r="F198" s="43">
        <v>2</v>
      </c>
      <c r="L198" s="9">
        <f t="shared" si="24"/>
        <v>70.409</v>
      </c>
      <c r="M198" s="25">
        <v>235</v>
      </c>
      <c r="N198" s="25">
        <v>1.05</v>
      </c>
      <c r="O198" s="9">
        <f t="shared" si="25"/>
        <v>223.8095238095238</v>
      </c>
      <c r="P198" s="15">
        <f t="shared" si="26"/>
        <v>3.1459340425531916</v>
      </c>
      <c r="Q198" s="26">
        <v>210000</v>
      </c>
      <c r="R198" s="26">
        <v>1</v>
      </c>
      <c r="S198" s="26">
        <f t="shared" si="27"/>
        <v>2.8284</v>
      </c>
      <c r="T198" s="10">
        <f t="shared" si="28"/>
        <v>96.23216099820186</v>
      </c>
      <c r="U198" s="10">
        <f t="shared" si="29"/>
        <v>2.9391421440206975</v>
      </c>
      <c r="V198" s="10">
        <f t="shared" si="30"/>
        <v>27.17632910638483</v>
      </c>
      <c r="W198" s="26">
        <v>3.73</v>
      </c>
      <c r="X198" s="26">
        <v>9.78</v>
      </c>
      <c r="Y198" s="26">
        <v>1.62</v>
      </c>
      <c r="Z198" s="10">
        <f t="shared" si="31"/>
        <v>174.59259259259255</v>
      </c>
      <c r="AA198" s="44" t="s">
        <v>267</v>
      </c>
    </row>
    <row r="199" spans="1:27" s="44" customFormat="1" ht="15">
      <c r="A199" s="44" t="s">
        <v>189</v>
      </c>
      <c r="B199" s="44">
        <v>0</v>
      </c>
      <c r="C199" s="44" t="s">
        <v>9</v>
      </c>
      <c r="D199" s="44" t="s">
        <v>10</v>
      </c>
      <c r="E199" s="44">
        <v>87.139</v>
      </c>
      <c r="F199" s="43">
        <v>2.8284</v>
      </c>
      <c r="L199" s="9">
        <f t="shared" si="24"/>
        <v>74.531</v>
      </c>
      <c r="M199" s="25">
        <v>235</v>
      </c>
      <c r="N199" s="25">
        <v>1.05</v>
      </c>
      <c r="O199" s="9">
        <f t="shared" si="25"/>
        <v>223.8095238095238</v>
      </c>
      <c r="P199" s="15">
        <f t="shared" si="26"/>
        <v>3.3301085106382984</v>
      </c>
      <c r="Q199" s="26">
        <v>210000</v>
      </c>
      <c r="R199" s="26">
        <v>1</v>
      </c>
      <c r="S199" s="26">
        <f t="shared" si="27"/>
        <v>2</v>
      </c>
      <c r="T199" s="10">
        <f t="shared" si="28"/>
        <v>96.23216099820186</v>
      </c>
      <c r="U199" s="10">
        <f t="shared" si="29"/>
        <v>2.078307271970512</v>
      </c>
      <c r="V199" s="10">
        <f t="shared" si="30"/>
        <v>14.383941215327772</v>
      </c>
      <c r="W199" s="26">
        <v>3.73</v>
      </c>
      <c r="X199" s="26">
        <v>9.78</v>
      </c>
      <c r="Y199" s="26">
        <v>1.62</v>
      </c>
      <c r="Z199" s="10">
        <f t="shared" si="31"/>
        <v>123.45679012345678</v>
      </c>
      <c r="AA199" s="44" t="s">
        <v>267</v>
      </c>
    </row>
    <row r="200" spans="1:27" s="44" customFormat="1" ht="15">
      <c r="A200" s="44" t="s">
        <v>227</v>
      </c>
      <c r="B200" s="44">
        <v>0</v>
      </c>
      <c r="C200" s="44" t="s">
        <v>9</v>
      </c>
      <c r="D200" s="44" t="s">
        <v>10</v>
      </c>
      <c r="E200" s="44">
        <v>89.995</v>
      </c>
      <c r="F200" s="43">
        <v>2.8284</v>
      </c>
      <c r="L200" s="9">
        <f t="shared" si="24"/>
        <v>87.139</v>
      </c>
      <c r="M200" s="25">
        <v>235</v>
      </c>
      <c r="N200" s="25">
        <v>1.05</v>
      </c>
      <c r="O200" s="9">
        <f t="shared" si="25"/>
        <v>223.8095238095238</v>
      </c>
      <c r="P200" s="15">
        <f t="shared" si="26"/>
        <v>3.893444680851064</v>
      </c>
      <c r="Q200" s="26">
        <v>210000</v>
      </c>
      <c r="R200" s="26">
        <v>1</v>
      </c>
      <c r="S200" s="26">
        <f t="shared" si="27"/>
        <v>2.8284</v>
      </c>
      <c r="T200" s="10">
        <f t="shared" si="28"/>
        <v>96.23216099820186</v>
      </c>
      <c r="U200" s="10">
        <f t="shared" si="29"/>
        <v>2.9391421440206975</v>
      </c>
      <c r="V200" s="10">
        <f t="shared" si="30"/>
        <v>33.63374202163456</v>
      </c>
      <c r="W200" s="26">
        <v>4.14</v>
      </c>
      <c r="X200" s="26">
        <v>10.7</v>
      </c>
      <c r="Y200" s="26">
        <v>1.61</v>
      </c>
      <c r="Z200" s="10">
        <f t="shared" si="31"/>
        <v>175.67701863354034</v>
      </c>
      <c r="AA200" s="44" t="s">
        <v>269</v>
      </c>
    </row>
    <row r="201" spans="1:27" s="44" customFormat="1" ht="15">
      <c r="A201" s="44" t="s">
        <v>210</v>
      </c>
      <c r="B201" s="44">
        <v>0</v>
      </c>
      <c r="C201" s="44" t="s">
        <v>9</v>
      </c>
      <c r="D201" s="44" t="s">
        <v>10</v>
      </c>
      <c r="E201" s="44">
        <v>98.704</v>
      </c>
      <c r="F201" s="43">
        <v>2.8284</v>
      </c>
      <c r="L201" s="9">
        <f t="shared" si="24"/>
        <v>89.995</v>
      </c>
      <c r="M201" s="25">
        <v>235</v>
      </c>
      <c r="N201" s="25">
        <v>1.05</v>
      </c>
      <c r="O201" s="9">
        <f t="shared" si="25"/>
        <v>223.8095238095238</v>
      </c>
      <c r="P201" s="15">
        <f t="shared" si="26"/>
        <v>4.021053191489362</v>
      </c>
      <c r="Q201" s="26">
        <v>210000</v>
      </c>
      <c r="R201" s="26">
        <v>1</v>
      </c>
      <c r="S201" s="26">
        <f t="shared" si="27"/>
        <v>2.8284</v>
      </c>
      <c r="T201" s="10">
        <f t="shared" si="28"/>
        <v>96.23216099820186</v>
      </c>
      <c r="U201" s="10">
        <f t="shared" si="29"/>
        <v>2.9391421440206975</v>
      </c>
      <c r="V201" s="10">
        <f t="shared" si="30"/>
        <v>34.73609535612071</v>
      </c>
      <c r="W201" s="26">
        <v>4.53</v>
      </c>
      <c r="X201" s="26">
        <v>11.6</v>
      </c>
      <c r="Y201" s="26">
        <v>1.6</v>
      </c>
      <c r="Z201" s="10">
        <f t="shared" si="31"/>
        <v>176.77499999999998</v>
      </c>
      <c r="AA201" s="44" t="s">
        <v>268</v>
      </c>
    </row>
    <row r="202" spans="12:27" ht="15">
      <c r="L202" s="30">
        <f>E201</f>
        <v>98.704</v>
      </c>
      <c r="M202" s="31">
        <v>235</v>
      </c>
      <c r="N202" s="31">
        <v>1.05</v>
      </c>
      <c r="O202" s="30">
        <f>M202/N202</f>
        <v>223.8095238095238</v>
      </c>
      <c r="P202" s="32">
        <f>L202*10/O202</f>
        <v>4.410178723404256</v>
      </c>
      <c r="Q202" s="33">
        <v>210000</v>
      </c>
      <c r="R202" s="34">
        <v>1</v>
      </c>
      <c r="S202" s="34">
        <f>F201</f>
        <v>2.8284</v>
      </c>
      <c r="T202" s="35">
        <f>PI()*SQRT(Q202/O202)</f>
        <v>96.23216099820186</v>
      </c>
      <c r="U202" s="35">
        <f>R202*S202*100/T202</f>
        <v>2.9391421440206975</v>
      </c>
      <c r="V202" s="36">
        <f>P202*U202^2</f>
        <v>38.097578265798525</v>
      </c>
      <c r="W202" s="26">
        <v>4.53</v>
      </c>
      <c r="X202" s="26">
        <v>11.6</v>
      </c>
      <c r="Y202" s="26">
        <v>1.6</v>
      </c>
      <c r="Z202" s="10">
        <f t="shared" si="31"/>
        <v>176.77499999999998</v>
      </c>
      <c r="AA202" s="44" t="s">
        <v>268</v>
      </c>
    </row>
    <row r="203" spans="12:27" ht="15">
      <c r="L203" s="37"/>
      <c r="M203" s="37"/>
      <c r="N203" s="37"/>
      <c r="O203" s="37"/>
      <c r="P203" s="38"/>
      <c r="Q203" s="39"/>
      <c r="R203" s="40"/>
      <c r="S203" s="40"/>
      <c r="T203" s="40"/>
      <c r="U203" s="40"/>
      <c r="V203" s="39"/>
      <c r="W203" s="41"/>
      <c r="X203" s="39"/>
      <c r="Y203" s="40"/>
      <c r="Z203" s="40"/>
      <c r="AA203" s="42"/>
    </row>
    <row r="204" spans="12:27" ht="15">
      <c r="L204" s="37"/>
      <c r="M204" s="37"/>
      <c r="N204" s="37"/>
      <c r="O204" s="37"/>
      <c r="P204" s="38"/>
      <c r="Q204" s="39"/>
      <c r="R204" s="40"/>
      <c r="S204" s="40"/>
      <c r="T204" s="40"/>
      <c r="U204" s="40"/>
      <c r="V204" s="39"/>
      <c r="W204" s="41"/>
      <c r="X204" s="39"/>
      <c r="Y204" s="40"/>
      <c r="Z204" s="40"/>
      <c r="AA204" s="42"/>
    </row>
    <row r="205" spans="12:27" ht="15">
      <c r="L205" s="37"/>
      <c r="M205" s="37"/>
      <c r="N205" s="37"/>
      <c r="O205" s="37"/>
      <c r="P205" s="38"/>
      <c r="Q205" s="39"/>
      <c r="R205" s="40"/>
      <c r="S205" s="40"/>
      <c r="T205" s="40"/>
      <c r="U205" s="40"/>
      <c r="V205" s="39"/>
      <c r="W205" s="41"/>
      <c r="X205" s="39"/>
      <c r="Y205" s="40"/>
      <c r="Z205" s="40"/>
      <c r="AA205" s="42"/>
    </row>
    <row r="537" spans="1:20" ht="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9.140625" style="0" customWidth="1"/>
    <col min="3" max="3" width="9.7109375" style="0" bestFit="1" customWidth="1"/>
    <col min="4" max="4" width="11.8515625" style="0" bestFit="1" customWidth="1"/>
    <col min="5" max="5" width="10.00390625" style="0" bestFit="1" customWidth="1"/>
    <col min="6" max="6" width="9.7109375" style="0" bestFit="1" customWidth="1"/>
    <col min="7" max="8" width="9.8515625" style="0" bestFit="1" customWidth="1"/>
    <col min="9" max="9" width="9.421875" style="0" bestFit="1" customWidth="1"/>
    <col min="10" max="10" width="18.7109375" style="0" bestFit="1" customWidth="1"/>
    <col min="11" max="11" width="18.140625" style="0" bestFit="1" customWidth="1"/>
    <col min="12" max="12" width="12.28125" style="0" bestFit="1" customWidth="1"/>
    <col min="13" max="13" width="10.7109375" style="0" bestFit="1" customWidth="1"/>
    <col min="14" max="14" width="17.7109375" style="0" bestFit="1" customWidth="1"/>
    <col min="15" max="15" width="11.7109375" style="0" bestFit="1" customWidth="1"/>
    <col min="16" max="16" width="12.140625" style="0" bestFit="1" customWidth="1"/>
  </cols>
  <sheetData>
    <row r="1" spans="1:16" ht="1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129</v>
      </c>
      <c r="B2" s="3" t="s">
        <v>130</v>
      </c>
      <c r="C2" s="5" t="s">
        <v>131</v>
      </c>
      <c r="D2" s="5" t="s">
        <v>132</v>
      </c>
      <c r="E2" s="5" t="s">
        <v>133</v>
      </c>
      <c r="F2" s="5" t="s">
        <v>134</v>
      </c>
      <c r="G2" s="5" t="s">
        <v>135</v>
      </c>
      <c r="H2" s="5" t="s">
        <v>136</v>
      </c>
      <c r="I2" s="3" t="s">
        <v>137</v>
      </c>
      <c r="J2" s="3" t="s">
        <v>138</v>
      </c>
      <c r="K2" s="3" t="s">
        <v>139</v>
      </c>
      <c r="L2" s="3" t="s">
        <v>140</v>
      </c>
      <c r="M2" s="3" t="s">
        <v>141</v>
      </c>
      <c r="N2" s="3" t="s">
        <v>142</v>
      </c>
      <c r="O2" s="3" t="s">
        <v>143</v>
      </c>
      <c r="P2" s="3" t="s">
        <v>144</v>
      </c>
    </row>
    <row r="3" spans="1:16" ht="15">
      <c r="A3" s="4" t="s">
        <v>6</v>
      </c>
      <c r="B3" s="4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4" t="s">
        <v>6</v>
      </c>
      <c r="J3" s="4" t="s">
        <v>6</v>
      </c>
      <c r="K3" s="4" t="s">
        <v>6</v>
      </c>
      <c r="L3" s="4" t="s">
        <v>6</v>
      </c>
      <c r="M3" s="4" t="s">
        <v>6</v>
      </c>
      <c r="N3" s="4" t="s">
        <v>6</v>
      </c>
      <c r="O3" s="4" t="s">
        <v>6</v>
      </c>
      <c r="P3" s="4" t="s">
        <v>6</v>
      </c>
    </row>
    <row r="4" spans="1:15" ht="15">
      <c r="A4" t="s">
        <v>145</v>
      </c>
      <c r="B4" t="s">
        <v>146</v>
      </c>
      <c r="C4" t="s">
        <v>147</v>
      </c>
      <c r="D4" t="s">
        <v>148</v>
      </c>
      <c r="E4" t="s">
        <v>149</v>
      </c>
      <c r="F4" t="s">
        <v>149</v>
      </c>
      <c r="G4" t="s">
        <v>150</v>
      </c>
      <c r="H4" t="s">
        <v>150</v>
      </c>
      <c r="I4" t="s">
        <v>151</v>
      </c>
      <c r="J4" t="s">
        <v>152</v>
      </c>
      <c r="K4" t="s">
        <v>153</v>
      </c>
      <c r="L4" t="s">
        <v>154</v>
      </c>
      <c r="M4" t="s">
        <v>155</v>
      </c>
      <c r="N4" t="s">
        <v>156</v>
      </c>
      <c r="O4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Marani</dc:creator>
  <cp:keywords/>
  <dc:description/>
  <cp:lastModifiedBy>Laura Marani</cp:lastModifiedBy>
  <dcterms:created xsi:type="dcterms:W3CDTF">2015-11-16T13:58:06Z</dcterms:created>
  <dcterms:modified xsi:type="dcterms:W3CDTF">2015-11-18T09:31:14Z</dcterms:modified>
  <cp:category/>
  <cp:version/>
  <cp:contentType/>
  <cp:contentStatus/>
</cp:coreProperties>
</file>