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720" activeTab="2"/>
  </bookViews>
  <sheets>
    <sheet name="LEGNO" sheetId="1" r:id="rId1"/>
    <sheet name="ACCIAIO" sheetId="2" r:id="rId2"/>
    <sheet name="CLS ARM" sheetId="3" r:id="rId3"/>
  </sheets>
  <definedNames/>
  <calcPr fullCalcOnLoad="1"/>
</workbook>
</file>

<file path=xl/sharedStrings.xml><?xml version="1.0" encoding="utf-8"?>
<sst xmlns="http://schemas.openxmlformats.org/spreadsheetml/2006/main" count="60" uniqueCount="30">
  <si>
    <t>qs (KN/mq)</t>
  </si>
  <si>
    <t>qp (KN/mq)</t>
  </si>
  <si>
    <t>qa (KN/mq)</t>
  </si>
  <si>
    <t>q (KN/m)</t>
  </si>
  <si>
    <t>luce (m)</t>
  </si>
  <si>
    <t>M (KN*m)</t>
  </si>
  <si>
    <t>fmk (N/mmq)</t>
  </si>
  <si>
    <r>
      <t>s</t>
    </r>
    <r>
      <rPr>
        <sz val="10"/>
        <rFont val="Arial"/>
        <family val="2"/>
      </rPr>
      <t>amm (N/mmq)</t>
    </r>
  </si>
  <si>
    <t>b (cm)</t>
  </si>
  <si>
    <t>H (cm)</t>
  </si>
  <si>
    <t>interasse (m)</t>
  </si>
  <si>
    <t>Wx (cm^3)</t>
  </si>
  <si>
    <t>fy (N/mmq)</t>
  </si>
  <si>
    <t>Rck (N/mmq)</t>
  </si>
  <si>
    <t>r</t>
  </si>
  <si>
    <r>
      <t>s</t>
    </r>
    <r>
      <rPr>
        <sz val="10"/>
        <rFont val="Arial"/>
        <family val="2"/>
      </rPr>
      <t>ca (N/mmq)</t>
    </r>
  </si>
  <si>
    <t>a</t>
  </si>
  <si>
    <t>h (cm)</t>
  </si>
  <si>
    <r>
      <t xml:space="preserve">d </t>
    </r>
    <r>
      <rPr>
        <sz val="10"/>
        <rFont val="Arial"/>
        <family val="2"/>
      </rPr>
      <t>(cm)</t>
    </r>
  </si>
  <si>
    <t>aumento della luce</t>
  </si>
  <si>
    <t>aumento dell'interasse</t>
  </si>
  <si>
    <t>cambiamento classe di resistenza</t>
  </si>
  <si>
    <t>cambiamento carico accidentale</t>
  </si>
  <si>
    <t>commento / operazione</t>
  </si>
  <si>
    <t>cambiamento carico permanente</t>
  </si>
  <si>
    <t xml:space="preserve">cambiamento della base </t>
  </si>
  <si>
    <t>fyk (N/mmq)</t>
  </si>
  <si>
    <t xml:space="preserve">H/luce </t>
  </si>
  <si>
    <t>cambiamento della base</t>
  </si>
  <si>
    <t>MARCO SILVERI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</si>
</sst>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sz val="11"/>
      <color indexed="9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2" fillId="3" borderId="1" xfId="15" applyNumberFormat="1" applyFont="1" applyFill="1" applyBorder="1" applyAlignment="1">
      <alignment horizontal="center"/>
    </xf>
    <xf numFmtId="2" fontId="0" fillId="3" borderId="1" xfId="15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7">
    <cellStyle name="Normal" xfId="0"/>
    <cellStyle name="60% - Colore 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E59" sqref="E59"/>
    </sheetView>
  </sheetViews>
  <sheetFormatPr defaultColWidth="9.140625" defaultRowHeight="12.75"/>
  <cols>
    <col min="1" max="1" width="15.57421875" style="0" customWidth="1"/>
    <col min="2" max="2" width="11.28125" style="0" customWidth="1"/>
    <col min="3" max="3" width="12.00390625" style="0" customWidth="1"/>
    <col min="4" max="4" width="10.7109375" style="0" customWidth="1"/>
    <col min="5" max="5" width="10.00390625" style="0" customWidth="1"/>
    <col min="6" max="6" width="10.140625" style="0" customWidth="1"/>
    <col min="7" max="7" width="12.57421875" style="0" customWidth="1"/>
    <col min="8" max="8" width="14.00390625" style="0" customWidth="1"/>
    <col min="9" max="9" width="15.140625" style="0" customWidth="1"/>
    <col min="12" max="12" width="33.7109375" style="0" customWidth="1"/>
  </cols>
  <sheetData>
    <row r="1" spans="1:12" ht="15.7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2" t="s">
        <v>9</v>
      </c>
      <c r="L1" s="6" t="s">
        <v>23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4">
        <v>5</v>
      </c>
      <c r="B3" s="4">
        <v>0.5</v>
      </c>
      <c r="C3" s="4">
        <v>2.5</v>
      </c>
      <c r="D3" s="4">
        <v>3</v>
      </c>
      <c r="E3" s="5">
        <f>(B3+C3+D3)*A3</f>
        <v>30</v>
      </c>
      <c r="F3" s="4">
        <v>6</v>
      </c>
      <c r="G3" s="5">
        <f>(E3*(F3^2))/8</f>
        <v>135</v>
      </c>
      <c r="H3" s="4">
        <v>24</v>
      </c>
      <c r="I3" s="5">
        <f>H3/1.35</f>
        <v>17.777777777777775</v>
      </c>
      <c r="J3" s="4">
        <v>20</v>
      </c>
      <c r="K3" s="5">
        <f>((6*G3*1000)/(J3*I3))^0.5</f>
        <v>47.72970773009196</v>
      </c>
    </row>
    <row r="4" spans="1:11" ht="12.75">
      <c r="A4" s="4">
        <v>5.5</v>
      </c>
      <c r="B4" s="4">
        <v>0.5</v>
      </c>
      <c r="C4" s="4">
        <v>2.5</v>
      </c>
      <c r="D4" s="4">
        <v>3</v>
      </c>
      <c r="E4" s="5">
        <f aca="true" t="shared" si="0" ref="E4:E35">(B4+C4+D4)*A4</f>
        <v>33</v>
      </c>
      <c r="F4" s="4">
        <v>6</v>
      </c>
      <c r="G4" s="5">
        <f aca="true" t="shared" si="1" ref="G4:G35">(E4*(F4^2))/8</f>
        <v>148.5</v>
      </c>
      <c r="H4" s="4">
        <v>24</v>
      </c>
      <c r="I4" s="5">
        <f aca="true" t="shared" si="2" ref="I4:I35">H4/1.35</f>
        <v>17.777777777777775</v>
      </c>
      <c r="J4" s="4">
        <v>20</v>
      </c>
      <c r="K4" s="5">
        <f aca="true" t="shared" si="3" ref="K4:K35">((6*G4*1000)/(J4*I4))^0.5</f>
        <v>50.05933978789573</v>
      </c>
    </row>
    <row r="5" spans="1:11" ht="12.75">
      <c r="A5" s="4">
        <v>6</v>
      </c>
      <c r="B5" s="4">
        <v>0.5</v>
      </c>
      <c r="C5" s="4">
        <v>2.5</v>
      </c>
      <c r="D5" s="4">
        <v>3</v>
      </c>
      <c r="E5" s="5">
        <f t="shared" si="0"/>
        <v>36</v>
      </c>
      <c r="F5" s="4">
        <v>6</v>
      </c>
      <c r="G5" s="5">
        <f t="shared" si="1"/>
        <v>162</v>
      </c>
      <c r="H5" s="4">
        <v>24</v>
      </c>
      <c r="I5" s="5">
        <f t="shared" si="2"/>
        <v>17.777777777777775</v>
      </c>
      <c r="J5" s="4">
        <v>20</v>
      </c>
      <c r="K5" s="5">
        <f t="shared" si="3"/>
        <v>52.28527517380013</v>
      </c>
    </row>
    <row r="6" spans="1:11" ht="12.75">
      <c r="A6" s="4">
        <v>6.5</v>
      </c>
      <c r="B6" s="4">
        <v>0.5</v>
      </c>
      <c r="C6" s="4">
        <v>2.5</v>
      </c>
      <c r="D6" s="4">
        <v>3</v>
      </c>
      <c r="E6" s="5">
        <f t="shared" si="0"/>
        <v>39</v>
      </c>
      <c r="F6" s="4">
        <v>6</v>
      </c>
      <c r="G6" s="5">
        <f t="shared" si="1"/>
        <v>175.5</v>
      </c>
      <c r="H6" s="4">
        <v>24</v>
      </c>
      <c r="I6" s="5">
        <f t="shared" si="2"/>
        <v>17.777777777777775</v>
      </c>
      <c r="J6" s="4">
        <v>20</v>
      </c>
      <c r="K6" s="5">
        <f t="shared" si="3"/>
        <v>54.420239801015214</v>
      </c>
    </row>
    <row r="7" spans="1:11" ht="12.75">
      <c r="A7" s="4">
        <v>7</v>
      </c>
      <c r="B7" s="4">
        <v>0.5</v>
      </c>
      <c r="C7" s="4">
        <v>2.5</v>
      </c>
      <c r="D7" s="4">
        <v>3</v>
      </c>
      <c r="E7" s="5">
        <f t="shared" si="0"/>
        <v>42</v>
      </c>
      <c r="F7" s="4">
        <v>6</v>
      </c>
      <c r="G7" s="5">
        <f t="shared" si="1"/>
        <v>189</v>
      </c>
      <c r="H7" s="4">
        <v>24</v>
      </c>
      <c r="I7" s="5">
        <f t="shared" si="2"/>
        <v>17.777777777777775</v>
      </c>
      <c r="J7" s="4">
        <v>20</v>
      </c>
      <c r="K7" s="5">
        <f t="shared" si="3"/>
        <v>56.474551791050104</v>
      </c>
    </row>
    <row r="8" spans="1:11" ht="12.75">
      <c r="A8" s="4">
        <v>7.5</v>
      </c>
      <c r="B8" s="4">
        <v>0.5</v>
      </c>
      <c r="C8" s="4">
        <v>2.5</v>
      </c>
      <c r="D8" s="4">
        <v>3</v>
      </c>
      <c r="E8" s="5">
        <f t="shared" si="0"/>
        <v>45</v>
      </c>
      <c r="F8" s="4">
        <v>6</v>
      </c>
      <c r="G8" s="5">
        <f t="shared" si="1"/>
        <v>202.5</v>
      </c>
      <c r="H8" s="4">
        <v>24</v>
      </c>
      <c r="I8" s="5">
        <f t="shared" si="2"/>
        <v>17.777777777777775</v>
      </c>
      <c r="J8" s="4">
        <v>20</v>
      </c>
      <c r="K8" s="5">
        <f t="shared" si="3"/>
        <v>58.45671475544961</v>
      </c>
    </row>
    <row r="9" spans="1:12" ht="12.75">
      <c r="A9" s="4">
        <v>8</v>
      </c>
      <c r="B9" s="4">
        <v>0.5</v>
      </c>
      <c r="C9" s="4">
        <v>2.5</v>
      </c>
      <c r="D9" s="4">
        <v>3</v>
      </c>
      <c r="E9" s="5">
        <f>(B9+C9+D9)*A9</f>
        <v>48</v>
      </c>
      <c r="F9" s="4">
        <v>6</v>
      </c>
      <c r="G9" s="5">
        <f t="shared" si="1"/>
        <v>216</v>
      </c>
      <c r="H9" s="4">
        <v>24</v>
      </c>
      <c r="I9" s="5">
        <f t="shared" si="2"/>
        <v>17.777777777777775</v>
      </c>
      <c r="J9" s="4">
        <v>20</v>
      </c>
      <c r="K9" s="5">
        <f t="shared" si="3"/>
        <v>60.37383539249433</v>
      </c>
      <c r="L9" s="9" t="s">
        <v>20</v>
      </c>
    </row>
    <row r="10" spans="1:11" ht="12.75">
      <c r="A10" s="4">
        <v>5</v>
      </c>
      <c r="B10" s="4">
        <v>0.5</v>
      </c>
      <c r="C10" s="4">
        <v>2.5</v>
      </c>
      <c r="D10" s="4">
        <v>3</v>
      </c>
      <c r="E10" s="5">
        <f t="shared" si="0"/>
        <v>30</v>
      </c>
      <c r="F10" s="4">
        <v>6.5</v>
      </c>
      <c r="G10" s="5">
        <f t="shared" si="1"/>
        <v>158.4375</v>
      </c>
      <c r="H10" s="4">
        <v>24</v>
      </c>
      <c r="I10" s="5">
        <f t="shared" si="2"/>
        <v>17.777777777777775</v>
      </c>
      <c r="J10" s="4">
        <v>20</v>
      </c>
      <c r="K10" s="5">
        <f t="shared" si="3"/>
        <v>51.70718337426629</v>
      </c>
    </row>
    <row r="11" spans="1:11" ht="12.75">
      <c r="A11" s="4">
        <v>5</v>
      </c>
      <c r="B11" s="4">
        <v>0.5</v>
      </c>
      <c r="C11" s="4">
        <v>2.5</v>
      </c>
      <c r="D11" s="4">
        <v>3</v>
      </c>
      <c r="E11" s="5">
        <f t="shared" si="0"/>
        <v>30</v>
      </c>
      <c r="F11" s="4">
        <v>7</v>
      </c>
      <c r="G11" s="5">
        <f t="shared" si="1"/>
        <v>183.75</v>
      </c>
      <c r="H11" s="4">
        <v>24</v>
      </c>
      <c r="I11" s="5">
        <f t="shared" si="2"/>
        <v>17.777777777777775</v>
      </c>
      <c r="J11" s="4">
        <v>20</v>
      </c>
      <c r="K11" s="5">
        <f t="shared" si="3"/>
        <v>55.68465901844062</v>
      </c>
    </row>
    <row r="12" spans="1:11" ht="12.75">
      <c r="A12" s="4">
        <v>5</v>
      </c>
      <c r="B12" s="4">
        <v>0.5</v>
      </c>
      <c r="C12" s="4">
        <v>2.5</v>
      </c>
      <c r="D12" s="4">
        <v>3</v>
      </c>
      <c r="E12" s="5">
        <f t="shared" si="0"/>
        <v>30</v>
      </c>
      <c r="F12" s="4">
        <v>7.5</v>
      </c>
      <c r="G12" s="5">
        <f t="shared" si="1"/>
        <v>210.9375</v>
      </c>
      <c r="H12" s="4">
        <v>24</v>
      </c>
      <c r="I12" s="5">
        <f t="shared" si="2"/>
        <v>17.777777777777775</v>
      </c>
      <c r="J12" s="4">
        <v>20</v>
      </c>
      <c r="K12" s="5">
        <f t="shared" si="3"/>
        <v>59.66213466261495</v>
      </c>
    </row>
    <row r="13" spans="1:11" ht="12.75">
      <c r="A13" s="4">
        <v>5</v>
      </c>
      <c r="B13" s="4">
        <v>0.5</v>
      </c>
      <c r="C13" s="4">
        <v>2.5</v>
      </c>
      <c r="D13" s="4">
        <v>3</v>
      </c>
      <c r="E13" s="5">
        <f t="shared" si="0"/>
        <v>30</v>
      </c>
      <c r="F13" s="4">
        <v>8</v>
      </c>
      <c r="G13" s="5">
        <f t="shared" si="1"/>
        <v>240</v>
      </c>
      <c r="H13" s="4">
        <v>24</v>
      </c>
      <c r="I13" s="5">
        <f t="shared" si="2"/>
        <v>17.777777777777775</v>
      </c>
      <c r="J13" s="4">
        <v>20</v>
      </c>
      <c r="K13" s="5">
        <f t="shared" si="3"/>
        <v>63.63961030678929</v>
      </c>
    </row>
    <row r="14" spans="1:12" ht="12.75">
      <c r="A14" s="4">
        <v>5</v>
      </c>
      <c r="B14" s="4">
        <v>0.5</v>
      </c>
      <c r="C14" s="4">
        <v>2.5</v>
      </c>
      <c r="D14" s="4">
        <v>3</v>
      </c>
      <c r="E14" s="5">
        <f t="shared" si="0"/>
        <v>30</v>
      </c>
      <c r="F14" s="4">
        <v>8.5</v>
      </c>
      <c r="G14" s="5">
        <f t="shared" si="1"/>
        <v>270.9375</v>
      </c>
      <c r="H14" s="4">
        <v>24</v>
      </c>
      <c r="I14" s="5">
        <f t="shared" si="2"/>
        <v>17.777777777777775</v>
      </c>
      <c r="J14" s="4">
        <v>20</v>
      </c>
      <c r="K14" s="5">
        <f t="shared" si="3"/>
        <v>67.61708595096361</v>
      </c>
      <c r="L14" s="10"/>
    </row>
    <row r="15" spans="1:12" ht="12.75">
      <c r="A15" s="4">
        <v>5</v>
      </c>
      <c r="B15" s="4">
        <v>0.5</v>
      </c>
      <c r="C15" s="4">
        <v>2.5</v>
      </c>
      <c r="D15" s="4">
        <v>3</v>
      </c>
      <c r="E15" s="5">
        <f t="shared" si="0"/>
        <v>30</v>
      </c>
      <c r="F15" s="4">
        <v>9</v>
      </c>
      <c r="G15" s="5">
        <f t="shared" si="1"/>
        <v>303.75</v>
      </c>
      <c r="H15" s="4">
        <v>24</v>
      </c>
      <c r="I15" s="5">
        <f t="shared" si="2"/>
        <v>17.777777777777775</v>
      </c>
      <c r="J15" s="4">
        <v>20</v>
      </c>
      <c r="K15" s="5">
        <f t="shared" si="3"/>
        <v>71.59456159513795</v>
      </c>
      <c r="L15" s="10"/>
    </row>
    <row r="16" spans="1:11" ht="12.75">
      <c r="A16" s="4">
        <v>5</v>
      </c>
      <c r="B16" s="4">
        <v>0.5</v>
      </c>
      <c r="C16" s="4">
        <v>2.5</v>
      </c>
      <c r="D16" s="4">
        <v>3</v>
      </c>
      <c r="E16" s="5">
        <f t="shared" si="0"/>
        <v>30</v>
      </c>
      <c r="F16" s="4">
        <v>10</v>
      </c>
      <c r="G16" s="5">
        <f t="shared" si="1"/>
        <v>375</v>
      </c>
      <c r="H16" s="4">
        <v>24</v>
      </c>
      <c r="I16" s="5">
        <f t="shared" si="2"/>
        <v>17.777777777777775</v>
      </c>
      <c r="J16" s="4">
        <v>20</v>
      </c>
      <c r="K16" s="5">
        <f t="shared" si="3"/>
        <v>79.5495128834866</v>
      </c>
    </row>
    <row r="17" spans="1:11" ht="12.75">
      <c r="A17" s="4">
        <v>5</v>
      </c>
      <c r="B17" s="4">
        <v>0.5</v>
      </c>
      <c r="C17" s="4">
        <v>2.5</v>
      </c>
      <c r="D17" s="4">
        <v>3</v>
      </c>
      <c r="E17" s="5">
        <f t="shared" si="0"/>
        <v>30</v>
      </c>
      <c r="F17" s="4">
        <v>11</v>
      </c>
      <c r="G17" s="5">
        <f t="shared" si="1"/>
        <v>453.75</v>
      </c>
      <c r="H17" s="4">
        <v>24</v>
      </c>
      <c r="I17" s="5">
        <f t="shared" si="2"/>
        <v>17.777777777777775</v>
      </c>
      <c r="J17" s="4">
        <v>20</v>
      </c>
      <c r="K17" s="5">
        <f t="shared" si="3"/>
        <v>87.50446417183527</v>
      </c>
    </row>
    <row r="18" spans="1:12" ht="12.75">
      <c r="A18" s="4">
        <v>5</v>
      </c>
      <c r="B18" s="4">
        <v>0.5</v>
      </c>
      <c r="C18" s="4">
        <v>2.5</v>
      </c>
      <c r="D18" s="4">
        <v>3</v>
      </c>
      <c r="E18" s="5">
        <f t="shared" si="0"/>
        <v>30</v>
      </c>
      <c r="F18" s="4">
        <v>12</v>
      </c>
      <c r="G18" s="5">
        <f t="shared" si="1"/>
        <v>540</v>
      </c>
      <c r="H18" s="4">
        <v>24</v>
      </c>
      <c r="I18" s="5">
        <f t="shared" si="2"/>
        <v>17.777777777777775</v>
      </c>
      <c r="J18" s="4">
        <v>20</v>
      </c>
      <c r="K18" s="5">
        <f t="shared" si="3"/>
        <v>95.45941546018392</v>
      </c>
      <c r="L18" s="9" t="s">
        <v>19</v>
      </c>
    </row>
    <row r="19" spans="1:11" ht="12.75">
      <c r="A19" s="4">
        <v>5</v>
      </c>
      <c r="B19" s="4">
        <v>0.5</v>
      </c>
      <c r="C19" s="4">
        <v>2.5</v>
      </c>
      <c r="D19" s="4">
        <v>3</v>
      </c>
      <c r="E19" s="5">
        <f t="shared" si="0"/>
        <v>30</v>
      </c>
      <c r="F19" s="4">
        <v>6</v>
      </c>
      <c r="G19" s="5">
        <f t="shared" si="1"/>
        <v>135</v>
      </c>
      <c r="H19" s="4">
        <v>28</v>
      </c>
      <c r="I19" s="5">
        <f t="shared" si="2"/>
        <v>20.74074074074074</v>
      </c>
      <c r="J19" s="4">
        <v>20</v>
      </c>
      <c r="K19" s="5">
        <f t="shared" si="3"/>
        <v>44.18912277278846</v>
      </c>
    </row>
    <row r="20" spans="1:11" ht="12.75">
      <c r="A20" s="4">
        <v>5</v>
      </c>
      <c r="B20" s="4">
        <v>0.5</v>
      </c>
      <c r="C20" s="4">
        <v>2.5</v>
      </c>
      <c r="D20" s="4">
        <v>3</v>
      </c>
      <c r="E20" s="5">
        <f t="shared" si="0"/>
        <v>30</v>
      </c>
      <c r="F20" s="4">
        <v>6</v>
      </c>
      <c r="G20" s="5">
        <f t="shared" si="1"/>
        <v>135</v>
      </c>
      <c r="H20" s="4">
        <v>32</v>
      </c>
      <c r="I20" s="5">
        <f t="shared" si="2"/>
        <v>23.703703703703702</v>
      </c>
      <c r="J20" s="4">
        <v>20</v>
      </c>
      <c r="K20" s="5">
        <f t="shared" si="3"/>
        <v>41.33513940946613</v>
      </c>
    </row>
    <row r="21" spans="1:12" ht="12.75">
      <c r="A21" s="4">
        <v>5</v>
      </c>
      <c r="B21" s="4">
        <v>0.5</v>
      </c>
      <c r="C21" s="4">
        <v>2.5</v>
      </c>
      <c r="D21" s="4">
        <v>3</v>
      </c>
      <c r="E21" s="5">
        <f t="shared" si="0"/>
        <v>30</v>
      </c>
      <c r="F21" s="4">
        <v>6</v>
      </c>
      <c r="G21" s="5">
        <f t="shared" si="1"/>
        <v>135</v>
      </c>
      <c r="H21" s="4">
        <v>36</v>
      </c>
      <c r="I21" s="5">
        <f t="shared" si="2"/>
        <v>26.666666666666664</v>
      </c>
      <c r="J21" s="4">
        <v>20</v>
      </c>
      <c r="K21" s="5">
        <f t="shared" si="3"/>
        <v>38.97114317029974</v>
      </c>
      <c r="L21" s="9" t="s">
        <v>21</v>
      </c>
    </row>
    <row r="22" spans="1:11" ht="12.75">
      <c r="A22" s="4">
        <v>5</v>
      </c>
      <c r="B22" s="4">
        <v>0.5</v>
      </c>
      <c r="C22" s="4">
        <v>2.5</v>
      </c>
      <c r="D22" s="4">
        <v>2</v>
      </c>
      <c r="E22" s="5">
        <f t="shared" si="0"/>
        <v>25</v>
      </c>
      <c r="F22" s="4">
        <v>6</v>
      </c>
      <c r="G22" s="5">
        <f t="shared" si="1"/>
        <v>112.5</v>
      </c>
      <c r="H22" s="4">
        <v>28</v>
      </c>
      <c r="I22" s="5">
        <f t="shared" si="2"/>
        <v>20.74074074074074</v>
      </c>
      <c r="J22" s="4">
        <v>20</v>
      </c>
      <c r="K22" s="5">
        <f t="shared" si="3"/>
        <v>40.338965565035785</v>
      </c>
    </row>
    <row r="23" spans="1:11" ht="12.75">
      <c r="A23" s="4">
        <v>5</v>
      </c>
      <c r="B23" s="4">
        <v>0.5</v>
      </c>
      <c r="C23" s="4">
        <v>2.5</v>
      </c>
      <c r="D23" s="4">
        <v>3</v>
      </c>
      <c r="E23" s="5">
        <f t="shared" si="0"/>
        <v>30</v>
      </c>
      <c r="F23" s="4">
        <v>6</v>
      </c>
      <c r="G23" s="5">
        <f t="shared" si="1"/>
        <v>135</v>
      </c>
      <c r="H23" s="4">
        <v>28</v>
      </c>
      <c r="I23" s="5">
        <f t="shared" si="2"/>
        <v>20.74074074074074</v>
      </c>
      <c r="J23" s="4">
        <v>20</v>
      </c>
      <c r="K23" s="5">
        <f t="shared" si="3"/>
        <v>44.18912277278846</v>
      </c>
    </row>
    <row r="24" spans="1:11" ht="12.75">
      <c r="A24" s="4">
        <v>5</v>
      </c>
      <c r="B24" s="4">
        <v>0.5</v>
      </c>
      <c r="C24" s="4">
        <v>2.5</v>
      </c>
      <c r="D24" s="4">
        <v>4</v>
      </c>
      <c r="E24" s="5">
        <f t="shared" si="0"/>
        <v>35</v>
      </c>
      <c r="F24" s="4">
        <v>6</v>
      </c>
      <c r="G24" s="5">
        <f t="shared" si="1"/>
        <v>157.5</v>
      </c>
      <c r="H24" s="4">
        <v>28</v>
      </c>
      <c r="I24" s="5">
        <f t="shared" si="2"/>
        <v>20.74074074074074</v>
      </c>
      <c r="J24" s="4">
        <v>20</v>
      </c>
      <c r="K24" s="5">
        <f t="shared" si="3"/>
        <v>47.72970773009196</v>
      </c>
    </row>
    <row r="25" spans="1:12" ht="12.75">
      <c r="A25" s="4">
        <v>5</v>
      </c>
      <c r="B25" s="4">
        <v>0.5</v>
      </c>
      <c r="C25" s="4">
        <v>2.5</v>
      </c>
      <c r="D25" s="4">
        <v>5</v>
      </c>
      <c r="E25" s="5">
        <f t="shared" si="0"/>
        <v>40</v>
      </c>
      <c r="F25" s="4">
        <v>6</v>
      </c>
      <c r="G25" s="5">
        <f t="shared" si="1"/>
        <v>180</v>
      </c>
      <c r="H25" s="4">
        <v>28</v>
      </c>
      <c r="I25" s="5">
        <f t="shared" si="2"/>
        <v>20.74074074074074</v>
      </c>
      <c r="J25" s="4">
        <v>20</v>
      </c>
      <c r="K25" s="5">
        <f t="shared" si="3"/>
        <v>51.02520385624568</v>
      </c>
      <c r="L25" s="9" t="s">
        <v>22</v>
      </c>
    </row>
    <row r="26" spans="1:12" ht="12.75">
      <c r="A26" s="4">
        <v>5</v>
      </c>
      <c r="B26" s="4">
        <v>0.5</v>
      </c>
      <c r="C26" s="4">
        <v>2</v>
      </c>
      <c r="D26" s="4">
        <v>3</v>
      </c>
      <c r="E26" s="5">
        <f t="shared" si="0"/>
        <v>27.5</v>
      </c>
      <c r="F26" s="4">
        <v>6</v>
      </c>
      <c r="G26" s="5">
        <f t="shared" si="1"/>
        <v>123.75</v>
      </c>
      <c r="H26" s="4">
        <v>24</v>
      </c>
      <c r="I26" s="5">
        <f t="shared" si="2"/>
        <v>17.777777777777775</v>
      </c>
      <c r="J26" s="4">
        <v>20</v>
      </c>
      <c r="K26" s="5">
        <f t="shared" si="3"/>
        <v>45.69771602607728</v>
      </c>
      <c r="L26" s="10"/>
    </row>
    <row r="27" spans="1:11" ht="12.75">
      <c r="A27" s="4">
        <v>5</v>
      </c>
      <c r="B27" s="4">
        <v>0.5</v>
      </c>
      <c r="C27" s="4">
        <v>2.5</v>
      </c>
      <c r="D27" s="4">
        <v>3</v>
      </c>
      <c r="E27" s="5">
        <f t="shared" si="0"/>
        <v>30</v>
      </c>
      <c r="F27" s="4">
        <v>6</v>
      </c>
      <c r="G27" s="5">
        <f t="shared" si="1"/>
        <v>135</v>
      </c>
      <c r="H27" s="4">
        <v>24</v>
      </c>
      <c r="I27" s="5">
        <f t="shared" si="2"/>
        <v>17.777777777777775</v>
      </c>
      <c r="J27" s="4">
        <v>20</v>
      </c>
      <c r="K27" s="5">
        <f t="shared" si="3"/>
        <v>47.72970773009196</v>
      </c>
    </row>
    <row r="28" spans="1:11" ht="12.75">
      <c r="A28" s="4">
        <v>5</v>
      </c>
      <c r="B28" s="4">
        <v>0.5</v>
      </c>
      <c r="C28" s="4">
        <v>3</v>
      </c>
      <c r="D28" s="4">
        <v>3</v>
      </c>
      <c r="E28" s="5">
        <f t="shared" si="0"/>
        <v>32.5</v>
      </c>
      <c r="F28" s="4">
        <v>6</v>
      </c>
      <c r="G28" s="5">
        <f t="shared" si="1"/>
        <v>146.25</v>
      </c>
      <c r="H28" s="4">
        <v>24</v>
      </c>
      <c r="I28" s="5">
        <f t="shared" si="2"/>
        <v>17.777777777777775</v>
      </c>
      <c r="J28" s="4">
        <v>20</v>
      </c>
      <c r="K28" s="5">
        <f t="shared" si="3"/>
        <v>49.678654873094146</v>
      </c>
    </row>
    <row r="29" spans="1:11" ht="12.75">
      <c r="A29" s="4">
        <v>5</v>
      </c>
      <c r="B29" s="4">
        <v>0.5</v>
      </c>
      <c r="C29" s="4">
        <v>3.5</v>
      </c>
      <c r="D29" s="4">
        <v>3</v>
      </c>
      <c r="E29" s="5">
        <f t="shared" si="0"/>
        <v>35</v>
      </c>
      <c r="F29" s="4">
        <v>6</v>
      </c>
      <c r="G29" s="5">
        <f t="shared" si="1"/>
        <v>157.5</v>
      </c>
      <c r="H29" s="4">
        <v>24</v>
      </c>
      <c r="I29" s="5">
        <f t="shared" si="2"/>
        <v>17.777777777777775</v>
      </c>
      <c r="J29" s="4">
        <v>20</v>
      </c>
      <c r="K29" s="5">
        <f t="shared" si="3"/>
        <v>51.553976568253205</v>
      </c>
    </row>
    <row r="30" spans="1:12" ht="12.75">
      <c r="A30" s="4">
        <v>5</v>
      </c>
      <c r="B30" s="4">
        <v>0.5</v>
      </c>
      <c r="C30" s="4">
        <v>4</v>
      </c>
      <c r="D30" s="4">
        <v>3</v>
      </c>
      <c r="E30" s="5">
        <f t="shared" si="0"/>
        <v>37.5</v>
      </c>
      <c r="F30" s="4">
        <v>6</v>
      </c>
      <c r="G30" s="5">
        <f t="shared" si="1"/>
        <v>168.75</v>
      </c>
      <c r="H30" s="4">
        <v>24</v>
      </c>
      <c r="I30" s="5">
        <f t="shared" si="2"/>
        <v>17.777777777777775</v>
      </c>
      <c r="J30" s="4">
        <v>20</v>
      </c>
      <c r="K30" s="5">
        <f t="shared" si="3"/>
        <v>53.36343551534141</v>
      </c>
      <c r="L30" s="9" t="s">
        <v>24</v>
      </c>
    </row>
    <row r="31" spans="1:11" ht="12.75">
      <c r="A31" s="4">
        <v>5</v>
      </c>
      <c r="B31" s="4">
        <v>0.5</v>
      </c>
      <c r="C31" s="4">
        <v>2.5</v>
      </c>
      <c r="D31" s="4">
        <v>3</v>
      </c>
      <c r="E31" s="5">
        <f t="shared" si="0"/>
        <v>30</v>
      </c>
      <c r="F31" s="4">
        <v>6</v>
      </c>
      <c r="G31" s="5">
        <f t="shared" si="1"/>
        <v>135</v>
      </c>
      <c r="H31" s="4">
        <v>24</v>
      </c>
      <c r="I31" s="5">
        <f t="shared" si="2"/>
        <v>17.777777777777775</v>
      </c>
      <c r="J31" s="4">
        <v>12</v>
      </c>
      <c r="K31" s="5">
        <f t="shared" si="3"/>
        <v>61.618787719331195</v>
      </c>
    </row>
    <row r="32" spans="1:11" ht="12.75">
      <c r="A32" s="4">
        <v>5</v>
      </c>
      <c r="B32" s="4">
        <v>0.5</v>
      </c>
      <c r="C32" s="4">
        <v>2.5</v>
      </c>
      <c r="D32" s="4">
        <v>3</v>
      </c>
      <c r="E32" s="5">
        <f t="shared" si="0"/>
        <v>30</v>
      </c>
      <c r="F32" s="4">
        <v>6</v>
      </c>
      <c r="G32" s="5">
        <f t="shared" si="1"/>
        <v>135</v>
      </c>
      <c r="H32" s="4">
        <v>24</v>
      </c>
      <c r="I32" s="5">
        <f t="shared" si="2"/>
        <v>17.777777777777775</v>
      </c>
      <c r="J32" s="4">
        <v>15</v>
      </c>
      <c r="K32" s="5">
        <f t="shared" si="3"/>
        <v>55.11351921262151</v>
      </c>
    </row>
    <row r="33" spans="1:11" ht="12.75">
      <c r="A33" s="4">
        <v>5</v>
      </c>
      <c r="B33" s="4">
        <v>0.5</v>
      </c>
      <c r="C33" s="4">
        <v>2.5</v>
      </c>
      <c r="D33" s="4">
        <v>3</v>
      </c>
      <c r="E33" s="5">
        <f t="shared" si="0"/>
        <v>30</v>
      </c>
      <c r="F33" s="4">
        <v>6</v>
      </c>
      <c r="G33" s="5">
        <f t="shared" si="1"/>
        <v>135</v>
      </c>
      <c r="H33" s="4">
        <v>24</v>
      </c>
      <c r="I33" s="5">
        <f t="shared" si="2"/>
        <v>17.777777777777775</v>
      </c>
      <c r="J33" s="4">
        <v>18</v>
      </c>
      <c r="K33" s="5">
        <f t="shared" si="3"/>
        <v>50.311529493745276</v>
      </c>
    </row>
    <row r="34" spans="1:11" ht="12.75">
      <c r="A34" s="4">
        <v>5</v>
      </c>
      <c r="B34" s="4">
        <v>0.5</v>
      </c>
      <c r="C34" s="4">
        <v>2.5</v>
      </c>
      <c r="D34" s="4">
        <v>3</v>
      </c>
      <c r="E34" s="5">
        <f t="shared" si="0"/>
        <v>30</v>
      </c>
      <c r="F34" s="4">
        <v>6</v>
      </c>
      <c r="G34" s="5">
        <f t="shared" si="1"/>
        <v>135</v>
      </c>
      <c r="H34" s="4">
        <v>24</v>
      </c>
      <c r="I34" s="5">
        <f t="shared" si="2"/>
        <v>17.777777777777775</v>
      </c>
      <c r="J34" s="4">
        <v>24</v>
      </c>
      <c r="K34" s="11">
        <f t="shared" si="3"/>
        <v>43.57106264483344</v>
      </c>
    </row>
    <row r="35" spans="1:12" ht="12.75">
      <c r="A35" s="4">
        <v>5</v>
      </c>
      <c r="B35" s="4">
        <v>0.5</v>
      </c>
      <c r="C35" s="4">
        <v>2.5</v>
      </c>
      <c r="D35" s="4">
        <v>3</v>
      </c>
      <c r="E35" s="5">
        <f t="shared" si="0"/>
        <v>30</v>
      </c>
      <c r="F35" s="4">
        <v>6</v>
      </c>
      <c r="G35" s="5">
        <f t="shared" si="1"/>
        <v>135</v>
      </c>
      <c r="H35" s="4">
        <v>24</v>
      </c>
      <c r="I35" s="5">
        <f t="shared" si="2"/>
        <v>17.777777777777775</v>
      </c>
      <c r="J35" s="4">
        <v>30</v>
      </c>
      <c r="K35" s="11">
        <f t="shared" si="3"/>
        <v>38.97114317029974</v>
      </c>
      <c r="L35" s="9" t="s">
        <v>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K12" sqref="K12"/>
    </sheetView>
  </sheetViews>
  <sheetFormatPr defaultColWidth="9.140625" defaultRowHeight="12.75"/>
  <cols>
    <col min="1" max="1" width="15.8515625" style="0" customWidth="1"/>
    <col min="2" max="2" width="13.8515625" style="0" customWidth="1"/>
    <col min="3" max="3" width="13.7109375" style="0" customWidth="1"/>
    <col min="4" max="4" width="14.421875" style="0" customWidth="1"/>
    <col min="5" max="5" width="12.421875" style="0" customWidth="1"/>
    <col min="8" max="8" width="12.7109375" style="0" customWidth="1"/>
    <col min="9" max="9" width="16.140625" style="0" customWidth="1"/>
    <col min="11" max="11" width="36.7109375" style="0" customWidth="1"/>
  </cols>
  <sheetData>
    <row r="1" spans="1:11" ht="15.7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26</v>
      </c>
      <c r="I1" s="3" t="s">
        <v>7</v>
      </c>
      <c r="J1" s="2" t="s">
        <v>11</v>
      </c>
      <c r="K1" s="6" t="s">
        <v>23</v>
      </c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2"/>
    </row>
    <row r="3" spans="1:11" ht="12.75">
      <c r="A3" s="4">
        <v>5</v>
      </c>
      <c r="B3" s="4">
        <v>1.5</v>
      </c>
      <c r="C3" s="4">
        <v>2.5</v>
      </c>
      <c r="D3" s="4">
        <v>3</v>
      </c>
      <c r="E3" s="5">
        <f aca="true" t="shared" si="0" ref="E3:E19">(B3+C3+D3)*A3</f>
        <v>35</v>
      </c>
      <c r="F3" s="4">
        <v>6</v>
      </c>
      <c r="G3" s="5">
        <f aca="true" t="shared" si="1" ref="G3:G32">E3*(F3^2)/8</f>
        <v>157.5</v>
      </c>
      <c r="H3" s="4">
        <v>235</v>
      </c>
      <c r="I3" s="5">
        <f aca="true" t="shared" si="2" ref="I3:I32">H3/1.15</f>
        <v>204.34782608695653</v>
      </c>
      <c r="J3" s="5">
        <f aca="true" t="shared" si="3" ref="J3:J32">(G3/I3)*1000</f>
        <v>770.7446808510639</v>
      </c>
      <c r="K3" s="12"/>
    </row>
    <row r="4" spans="1:11" ht="12.75">
      <c r="A4" s="4">
        <v>5.5</v>
      </c>
      <c r="B4" s="4">
        <v>1.5</v>
      </c>
      <c r="C4" s="4">
        <v>2.5</v>
      </c>
      <c r="D4" s="4">
        <v>3</v>
      </c>
      <c r="E4" s="5">
        <f t="shared" si="0"/>
        <v>38.5</v>
      </c>
      <c r="F4" s="4">
        <v>6</v>
      </c>
      <c r="G4" s="5">
        <f t="shared" si="1"/>
        <v>173.25</v>
      </c>
      <c r="H4" s="4">
        <v>235</v>
      </c>
      <c r="I4" s="5">
        <f t="shared" si="2"/>
        <v>204.34782608695653</v>
      </c>
      <c r="J4" s="5">
        <f t="shared" si="3"/>
        <v>847.8191489361701</v>
      </c>
      <c r="K4" s="12"/>
    </row>
    <row r="5" spans="1:11" ht="12.75">
      <c r="A5" s="4">
        <v>6</v>
      </c>
      <c r="B5" s="4">
        <v>1.5</v>
      </c>
      <c r="C5" s="4">
        <v>2.5</v>
      </c>
      <c r="D5" s="4">
        <v>3</v>
      </c>
      <c r="E5" s="5">
        <f t="shared" si="0"/>
        <v>42</v>
      </c>
      <c r="F5" s="4">
        <v>6</v>
      </c>
      <c r="G5" s="5">
        <f t="shared" si="1"/>
        <v>189</v>
      </c>
      <c r="H5" s="4">
        <v>235</v>
      </c>
      <c r="I5" s="5">
        <f t="shared" si="2"/>
        <v>204.34782608695653</v>
      </c>
      <c r="J5" s="5">
        <f t="shared" si="3"/>
        <v>924.8936170212766</v>
      </c>
      <c r="K5" s="12"/>
    </row>
    <row r="6" spans="1:11" ht="12.75">
      <c r="A6" s="4">
        <v>6.5</v>
      </c>
      <c r="B6" s="4">
        <v>1.5</v>
      </c>
      <c r="C6" s="4">
        <v>2.5</v>
      </c>
      <c r="D6" s="4">
        <v>3</v>
      </c>
      <c r="E6" s="5">
        <f t="shared" si="0"/>
        <v>45.5</v>
      </c>
      <c r="F6" s="4">
        <v>6</v>
      </c>
      <c r="G6" s="5">
        <f t="shared" si="1"/>
        <v>204.75</v>
      </c>
      <c r="H6" s="4">
        <v>235</v>
      </c>
      <c r="I6" s="5">
        <f t="shared" si="2"/>
        <v>204.34782608695653</v>
      </c>
      <c r="J6" s="5">
        <f t="shared" si="3"/>
        <v>1001.968085106383</v>
      </c>
      <c r="K6" s="12"/>
    </row>
    <row r="7" spans="1:11" ht="12.75">
      <c r="A7" s="4">
        <v>7</v>
      </c>
      <c r="B7" s="4">
        <v>1.5</v>
      </c>
      <c r="C7" s="4">
        <v>2.5</v>
      </c>
      <c r="D7" s="4">
        <v>3</v>
      </c>
      <c r="E7" s="5">
        <f t="shared" si="0"/>
        <v>49</v>
      </c>
      <c r="F7" s="4">
        <v>6</v>
      </c>
      <c r="G7" s="5">
        <f t="shared" si="1"/>
        <v>220.5</v>
      </c>
      <c r="H7" s="4">
        <v>235</v>
      </c>
      <c r="I7" s="5">
        <f t="shared" si="2"/>
        <v>204.34782608695653</v>
      </c>
      <c r="J7" s="5">
        <f t="shared" si="3"/>
        <v>1079.0425531914893</v>
      </c>
      <c r="K7" s="12"/>
    </row>
    <row r="8" spans="1:11" ht="12.75">
      <c r="A8" s="4">
        <v>7.5</v>
      </c>
      <c r="B8" s="4">
        <v>1.5</v>
      </c>
      <c r="C8" s="4">
        <v>2.5</v>
      </c>
      <c r="D8" s="4">
        <v>3</v>
      </c>
      <c r="E8" s="5">
        <f t="shared" si="0"/>
        <v>52.5</v>
      </c>
      <c r="F8" s="4">
        <v>6</v>
      </c>
      <c r="G8" s="5">
        <f t="shared" si="1"/>
        <v>236.25</v>
      </c>
      <c r="H8" s="4">
        <v>235</v>
      </c>
      <c r="I8" s="5">
        <f t="shared" si="2"/>
        <v>204.34782608695653</v>
      </c>
      <c r="J8" s="5">
        <f t="shared" si="3"/>
        <v>1156.1170212765956</v>
      </c>
      <c r="K8" s="13" t="s">
        <v>20</v>
      </c>
    </row>
    <row r="9" spans="1:11" ht="12.75">
      <c r="A9" s="4">
        <v>5</v>
      </c>
      <c r="B9" s="4">
        <v>1.5</v>
      </c>
      <c r="C9" s="4">
        <v>2.5</v>
      </c>
      <c r="D9" s="4">
        <v>3</v>
      </c>
      <c r="E9" s="5">
        <f t="shared" si="0"/>
        <v>35</v>
      </c>
      <c r="F9" s="4">
        <v>6.5</v>
      </c>
      <c r="G9" s="5">
        <f t="shared" si="1"/>
        <v>184.84375</v>
      </c>
      <c r="H9" s="4">
        <v>235</v>
      </c>
      <c r="I9" s="5">
        <f t="shared" si="2"/>
        <v>204.34782608695653</v>
      </c>
      <c r="J9" s="5">
        <f t="shared" si="3"/>
        <v>904.5545212765958</v>
      </c>
      <c r="K9" s="12"/>
    </row>
    <row r="10" spans="1:11" ht="12.75">
      <c r="A10" s="4">
        <v>5</v>
      </c>
      <c r="B10" s="4">
        <v>1.5</v>
      </c>
      <c r="C10" s="4">
        <v>2.5</v>
      </c>
      <c r="D10" s="4">
        <v>3</v>
      </c>
      <c r="E10" s="5">
        <f t="shared" si="0"/>
        <v>35</v>
      </c>
      <c r="F10" s="4">
        <v>7</v>
      </c>
      <c r="G10" s="5">
        <f t="shared" si="1"/>
        <v>214.375</v>
      </c>
      <c r="H10" s="4">
        <v>235</v>
      </c>
      <c r="I10" s="5">
        <f t="shared" si="2"/>
        <v>204.34782608695653</v>
      </c>
      <c r="J10" s="5">
        <f t="shared" si="3"/>
        <v>1049.06914893617</v>
      </c>
      <c r="K10" s="12"/>
    </row>
    <row r="11" spans="1:11" ht="12.75">
      <c r="A11" s="4">
        <v>5</v>
      </c>
      <c r="B11" s="4">
        <v>1.5</v>
      </c>
      <c r="C11" s="4">
        <v>2.5</v>
      </c>
      <c r="D11" s="4">
        <v>3</v>
      </c>
      <c r="E11" s="5">
        <f t="shared" si="0"/>
        <v>35</v>
      </c>
      <c r="F11" s="4">
        <v>8</v>
      </c>
      <c r="G11" s="5">
        <f t="shared" si="1"/>
        <v>280</v>
      </c>
      <c r="H11" s="4">
        <v>235</v>
      </c>
      <c r="I11" s="5">
        <f t="shared" si="2"/>
        <v>204.34782608695653</v>
      </c>
      <c r="J11" s="5">
        <f t="shared" si="3"/>
        <v>1370.212765957447</v>
      </c>
      <c r="K11" s="12"/>
    </row>
    <row r="12" spans="1:11" ht="12.75">
      <c r="A12" s="4">
        <v>5</v>
      </c>
      <c r="B12" s="4">
        <v>1.5</v>
      </c>
      <c r="C12" s="4">
        <v>2.5</v>
      </c>
      <c r="D12" s="4">
        <v>3</v>
      </c>
      <c r="E12" s="5">
        <f t="shared" si="0"/>
        <v>35</v>
      </c>
      <c r="F12" s="4">
        <v>9</v>
      </c>
      <c r="G12" s="5">
        <f t="shared" si="1"/>
        <v>354.375</v>
      </c>
      <c r="H12" s="4">
        <v>235</v>
      </c>
      <c r="I12" s="5">
        <f t="shared" si="2"/>
        <v>204.34782608695653</v>
      </c>
      <c r="J12" s="5">
        <f t="shared" si="3"/>
        <v>1734.1755319148936</v>
      </c>
      <c r="K12" s="12"/>
    </row>
    <row r="13" spans="1:11" ht="12.75">
      <c r="A13" s="4">
        <v>5</v>
      </c>
      <c r="B13" s="4">
        <v>1.5</v>
      </c>
      <c r="C13" s="4">
        <v>2.5</v>
      </c>
      <c r="D13" s="4">
        <v>3</v>
      </c>
      <c r="E13" s="5">
        <f t="shared" si="0"/>
        <v>35</v>
      </c>
      <c r="F13" s="4">
        <v>10</v>
      </c>
      <c r="G13" s="5">
        <f t="shared" si="1"/>
        <v>437.5</v>
      </c>
      <c r="H13" s="4">
        <v>235</v>
      </c>
      <c r="I13" s="5">
        <f t="shared" si="2"/>
        <v>204.34782608695653</v>
      </c>
      <c r="J13" s="5">
        <f t="shared" si="3"/>
        <v>2140.95744680851</v>
      </c>
      <c r="K13" s="12"/>
    </row>
    <row r="14" spans="1:11" ht="12.75">
      <c r="A14" s="4">
        <v>5</v>
      </c>
      <c r="B14" s="4">
        <v>1.5</v>
      </c>
      <c r="C14" s="4">
        <v>2.5</v>
      </c>
      <c r="D14" s="4">
        <v>3</v>
      </c>
      <c r="E14" s="5">
        <f t="shared" si="0"/>
        <v>35</v>
      </c>
      <c r="F14" s="4">
        <v>11</v>
      </c>
      <c r="G14" s="5">
        <f t="shared" si="1"/>
        <v>529.375</v>
      </c>
      <c r="H14" s="4">
        <v>235</v>
      </c>
      <c r="I14" s="5">
        <f t="shared" si="2"/>
        <v>204.34782608695653</v>
      </c>
      <c r="J14" s="5">
        <f t="shared" si="3"/>
        <v>2590.558510638298</v>
      </c>
      <c r="K14" s="12"/>
    </row>
    <row r="15" spans="1:11" ht="12.75">
      <c r="A15" s="4">
        <v>5</v>
      </c>
      <c r="B15" s="4">
        <v>1.5</v>
      </c>
      <c r="C15" s="4">
        <v>2.5</v>
      </c>
      <c r="D15" s="4">
        <v>3</v>
      </c>
      <c r="E15" s="5">
        <f t="shared" si="0"/>
        <v>35</v>
      </c>
      <c r="F15" s="4">
        <v>12</v>
      </c>
      <c r="G15" s="5">
        <f t="shared" si="1"/>
        <v>630</v>
      </c>
      <c r="H15" s="4">
        <v>235</v>
      </c>
      <c r="I15" s="5">
        <f t="shared" si="2"/>
        <v>204.34782608695653</v>
      </c>
      <c r="J15" s="5">
        <f t="shared" si="3"/>
        <v>3082.9787234042556</v>
      </c>
      <c r="K15" s="12"/>
    </row>
    <row r="16" spans="1:11" ht="12.75">
      <c r="A16" s="4">
        <v>5</v>
      </c>
      <c r="B16" s="4">
        <v>1.5</v>
      </c>
      <c r="C16" s="4">
        <v>2.5</v>
      </c>
      <c r="D16" s="4">
        <v>3</v>
      </c>
      <c r="E16" s="5">
        <f t="shared" si="0"/>
        <v>35</v>
      </c>
      <c r="F16" s="4">
        <v>13</v>
      </c>
      <c r="G16" s="5">
        <f t="shared" si="1"/>
        <v>739.375</v>
      </c>
      <c r="H16" s="4">
        <v>235</v>
      </c>
      <c r="I16" s="5">
        <f t="shared" si="2"/>
        <v>204.34782608695653</v>
      </c>
      <c r="J16" s="5">
        <f t="shared" si="3"/>
        <v>3618.218085106383</v>
      </c>
      <c r="K16" s="12"/>
    </row>
    <row r="17" spans="1:11" ht="12.75">
      <c r="A17" s="4">
        <v>5</v>
      </c>
      <c r="B17" s="4">
        <v>1.5</v>
      </c>
      <c r="C17" s="4">
        <v>2.5</v>
      </c>
      <c r="D17" s="4">
        <v>3</v>
      </c>
      <c r="E17" s="5">
        <f t="shared" si="0"/>
        <v>35</v>
      </c>
      <c r="F17" s="4">
        <v>15</v>
      </c>
      <c r="G17" s="5">
        <f t="shared" si="1"/>
        <v>984.375</v>
      </c>
      <c r="H17" s="4">
        <v>235</v>
      </c>
      <c r="I17" s="5">
        <f t="shared" si="2"/>
        <v>204.34782608695653</v>
      </c>
      <c r="J17" s="5">
        <f t="shared" si="3"/>
        <v>4817.154255319148</v>
      </c>
      <c r="K17" s="13" t="s">
        <v>19</v>
      </c>
    </row>
    <row r="18" spans="1:11" ht="12.75">
      <c r="A18" s="4">
        <v>5</v>
      </c>
      <c r="B18" s="4">
        <v>1.5</v>
      </c>
      <c r="C18" s="4">
        <v>2.5</v>
      </c>
      <c r="D18" s="4">
        <v>3</v>
      </c>
      <c r="E18" s="5">
        <f t="shared" si="0"/>
        <v>35</v>
      </c>
      <c r="F18" s="4">
        <v>8</v>
      </c>
      <c r="G18" s="5">
        <f t="shared" si="1"/>
        <v>280</v>
      </c>
      <c r="H18" s="4">
        <v>235</v>
      </c>
      <c r="I18" s="5">
        <f t="shared" si="2"/>
        <v>204.34782608695653</v>
      </c>
      <c r="J18" s="5">
        <f t="shared" si="3"/>
        <v>1370.212765957447</v>
      </c>
      <c r="K18" s="12"/>
    </row>
    <row r="19" spans="1:11" ht="12.75">
      <c r="A19" s="4">
        <v>5</v>
      </c>
      <c r="B19" s="4">
        <v>1.5</v>
      </c>
      <c r="C19" s="4">
        <v>2.5</v>
      </c>
      <c r="D19" s="4">
        <v>3</v>
      </c>
      <c r="E19" s="5">
        <f t="shared" si="0"/>
        <v>35</v>
      </c>
      <c r="F19" s="4">
        <v>8</v>
      </c>
      <c r="G19" s="5">
        <f t="shared" si="1"/>
        <v>280</v>
      </c>
      <c r="H19" s="4">
        <v>275</v>
      </c>
      <c r="I19" s="5">
        <f t="shared" si="2"/>
        <v>239.13043478260872</v>
      </c>
      <c r="J19" s="5">
        <f t="shared" si="3"/>
        <v>1170.909090909091</v>
      </c>
      <c r="K19" s="12"/>
    </row>
    <row r="20" spans="1:11" ht="12.75">
      <c r="A20" s="4">
        <v>5</v>
      </c>
      <c r="B20" s="4">
        <v>1.5</v>
      </c>
      <c r="C20" s="4">
        <v>2.5</v>
      </c>
      <c r="D20" s="4">
        <v>3</v>
      </c>
      <c r="E20" s="5">
        <f>(B20+C20+D20)*A20</f>
        <v>35</v>
      </c>
      <c r="F20" s="4">
        <v>8</v>
      </c>
      <c r="G20" s="5">
        <f t="shared" si="1"/>
        <v>280</v>
      </c>
      <c r="H20" s="4">
        <v>355</v>
      </c>
      <c r="I20" s="5">
        <f t="shared" si="2"/>
        <v>308.69565217391306</v>
      </c>
      <c r="J20" s="5">
        <f t="shared" si="3"/>
        <v>907.0422535211267</v>
      </c>
      <c r="K20" s="12"/>
    </row>
    <row r="21" spans="1:11" ht="12.75">
      <c r="A21" s="4">
        <v>5</v>
      </c>
      <c r="B21" s="4">
        <v>1.5</v>
      </c>
      <c r="C21" s="4">
        <v>2.5</v>
      </c>
      <c r="D21" s="4">
        <v>3</v>
      </c>
      <c r="E21" s="5">
        <f aca="true" t="shared" si="4" ref="E21:E32">(B21+C21+D21)*A21</f>
        <v>35</v>
      </c>
      <c r="F21" s="4">
        <v>8</v>
      </c>
      <c r="G21" s="5">
        <f t="shared" si="1"/>
        <v>280</v>
      </c>
      <c r="H21" s="4">
        <v>440</v>
      </c>
      <c r="I21" s="5">
        <f t="shared" si="2"/>
        <v>382.60869565217394</v>
      </c>
      <c r="J21" s="5">
        <f t="shared" si="3"/>
        <v>731.8181818181818</v>
      </c>
      <c r="K21" s="13" t="s">
        <v>21</v>
      </c>
    </row>
    <row r="22" spans="1:11" ht="12.75">
      <c r="A22" s="4">
        <v>5</v>
      </c>
      <c r="B22" s="4">
        <v>1.5</v>
      </c>
      <c r="C22" s="4">
        <v>2</v>
      </c>
      <c r="D22" s="4">
        <v>3</v>
      </c>
      <c r="E22" s="5">
        <f t="shared" si="4"/>
        <v>32.5</v>
      </c>
      <c r="F22" s="4">
        <v>8</v>
      </c>
      <c r="G22" s="5">
        <f t="shared" si="1"/>
        <v>260</v>
      </c>
      <c r="H22" s="4">
        <v>235</v>
      </c>
      <c r="I22" s="5">
        <f t="shared" si="2"/>
        <v>204.34782608695653</v>
      </c>
      <c r="J22" s="5">
        <f t="shared" si="3"/>
        <v>1272.340425531915</v>
      </c>
      <c r="K22" s="12"/>
    </row>
    <row r="23" spans="1:11" ht="12.75">
      <c r="A23" s="4">
        <v>5</v>
      </c>
      <c r="B23" s="4">
        <v>1.5</v>
      </c>
      <c r="C23" s="4">
        <v>2.5</v>
      </c>
      <c r="D23" s="4">
        <v>3</v>
      </c>
      <c r="E23" s="5">
        <f t="shared" si="4"/>
        <v>35</v>
      </c>
      <c r="F23" s="4">
        <v>8</v>
      </c>
      <c r="G23" s="5">
        <f t="shared" si="1"/>
        <v>280</v>
      </c>
      <c r="H23" s="4">
        <v>235</v>
      </c>
      <c r="I23" s="5">
        <f t="shared" si="2"/>
        <v>204.34782608695653</v>
      </c>
      <c r="J23" s="5">
        <f t="shared" si="3"/>
        <v>1370.212765957447</v>
      </c>
      <c r="K23" s="12"/>
    </row>
    <row r="24" spans="1:11" ht="12.75">
      <c r="A24" s="4">
        <v>5</v>
      </c>
      <c r="B24" s="4">
        <v>1.5</v>
      </c>
      <c r="C24" s="4">
        <v>3</v>
      </c>
      <c r="D24" s="4">
        <v>3</v>
      </c>
      <c r="E24" s="5">
        <f t="shared" si="4"/>
        <v>37.5</v>
      </c>
      <c r="F24" s="4">
        <v>8</v>
      </c>
      <c r="G24" s="5">
        <f t="shared" si="1"/>
        <v>300</v>
      </c>
      <c r="H24" s="4">
        <v>235</v>
      </c>
      <c r="I24" s="5">
        <f t="shared" si="2"/>
        <v>204.34782608695653</v>
      </c>
      <c r="J24" s="5">
        <f t="shared" si="3"/>
        <v>1468.0851063829787</v>
      </c>
      <c r="K24" s="12"/>
    </row>
    <row r="25" spans="1:11" ht="12.75">
      <c r="A25" s="4">
        <v>5</v>
      </c>
      <c r="B25" s="4">
        <v>1.5</v>
      </c>
      <c r="C25" s="4">
        <v>3.5</v>
      </c>
      <c r="D25" s="4">
        <v>3</v>
      </c>
      <c r="E25" s="5">
        <f t="shared" si="4"/>
        <v>40</v>
      </c>
      <c r="F25" s="4">
        <v>8</v>
      </c>
      <c r="G25" s="5">
        <f t="shared" si="1"/>
        <v>320</v>
      </c>
      <c r="H25" s="4">
        <v>235</v>
      </c>
      <c r="I25" s="5">
        <f t="shared" si="2"/>
        <v>204.34782608695653</v>
      </c>
      <c r="J25" s="5">
        <f t="shared" si="3"/>
        <v>1565.9574468085107</v>
      </c>
      <c r="K25" s="12"/>
    </row>
    <row r="26" spans="1:11" ht="12.75">
      <c r="A26" s="4">
        <v>5</v>
      </c>
      <c r="B26" s="4">
        <v>1.5</v>
      </c>
      <c r="C26" s="4">
        <v>4</v>
      </c>
      <c r="D26" s="4">
        <v>3</v>
      </c>
      <c r="E26" s="5">
        <f t="shared" si="4"/>
        <v>42.5</v>
      </c>
      <c r="F26" s="4">
        <v>8</v>
      </c>
      <c r="G26" s="5">
        <f t="shared" si="1"/>
        <v>340</v>
      </c>
      <c r="H26" s="4">
        <v>235</v>
      </c>
      <c r="I26" s="5">
        <f t="shared" si="2"/>
        <v>204.34782608695653</v>
      </c>
      <c r="J26" s="5">
        <f t="shared" si="3"/>
        <v>1663.8297872340424</v>
      </c>
      <c r="K26" s="13" t="s">
        <v>24</v>
      </c>
    </row>
    <row r="27" spans="1:11" ht="12.75">
      <c r="A27" s="4">
        <v>5</v>
      </c>
      <c r="B27" s="4">
        <v>1.5</v>
      </c>
      <c r="C27" s="4">
        <v>2.5</v>
      </c>
      <c r="D27" s="4">
        <v>1</v>
      </c>
      <c r="E27" s="5">
        <f t="shared" si="4"/>
        <v>25</v>
      </c>
      <c r="F27" s="4">
        <v>8</v>
      </c>
      <c r="G27" s="5">
        <f t="shared" si="1"/>
        <v>200</v>
      </c>
      <c r="H27" s="4">
        <v>235</v>
      </c>
      <c r="I27" s="5">
        <f t="shared" si="2"/>
        <v>204.34782608695653</v>
      </c>
      <c r="J27" s="5">
        <f t="shared" si="3"/>
        <v>978.7234042553191</v>
      </c>
      <c r="K27" s="12"/>
    </row>
    <row r="28" spans="1:11" ht="12.75">
      <c r="A28" s="4">
        <v>5</v>
      </c>
      <c r="B28" s="4">
        <v>1.5</v>
      </c>
      <c r="C28" s="4">
        <v>2.5</v>
      </c>
      <c r="D28" s="4">
        <v>2</v>
      </c>
      <c r="E28" s="5">
        <f t="shared" si="4"/>
        <v>30</v>
      </c>
      <c r="F28" s="4">
        <v>8</v>
      </c>
      <c r="G28" s="5">
        <f t="shared" si="1"/>
        <v>240</v>
      </c>
      <c r="H28" s="4">
        <v>235</v>
      </c>
      <c r="I28" s="5">
        <f t="shared" si="2"/>
        <v>204.34782608695653</v>
      </c>
      <c r="J28" s="5">
        <f t="shared" si="3"/>
        <v>1174.468085106383</v>
      </c>
      <c r="K28" s="14"/>
    </row>
    <row r="29" spans="1:11" ht="12.75">
      <c r="A29" s="4">
        <v>5</v>
      </c>
      <c r="B29" s="4">
        <v>1.5</v>
      </c>
      <c r="C29" s="4">
        <v>2.5</v>
      </c>
      <c r="D29" s="4">
        <v>2.5</v>
      </c>
      <c r="E29" s="5">
        <f t="shared" si="4"/>
        <v>32.5</v>
      </c>
      <c r="F29" s="4">
        <v>8</v>
      </c>
      <c r="G29" s="5">
        <f t="shared" si="1"/>
        <v>260</v>
      </c>
      <c r="H29" s="4">
        <v>235</v>
      </c>
      <c r="I29" s="5">
        <f t="shared" si="2"/>
        <v>204.34782608695653</v>
      </c>
      <c r="J29" s="5">
        <f t="shared" si="3"/>
        <v>1272.340425531915</v>
      </c>
      <c r="K29" s="12"/>
    </row>
    <row r="30" spans="1:11" ht="12.75">
      <c r="A30" s="4">
        <v>5</v>
      </c>
      <c r="B30" s="4">
        <v>1.5</v>
      </c>
      <c r="C30" s="4">
        <v>2.5</v>
      </c>
      <c r="D30" s="4">
        <v>3</v>
      </c>
      <c r="E30" s="5">
        <f t="shared" si="4"/>
        <v>35</v>
      </c>
      <c r="F30" s="4">
        <v>8</v>
      </c>
      <c r="G30" s="5">
        <f t="shared" si="1"/>
        <v>280</v>
      </c>
      <c r="H30" s="4">
        <v>235</v>
      </c>
      <c r="I30" s="5">
        <f t="shared" si="2"/>
        <v>204.34782608695653</v>
      </c>
      <c r="J30" s="5">
        <f t="shared" si="3"/>
        <v>1370.212765957447</v>
      </c>
      <c r="K30" s="12"/>
    </row>
    <row r="31" spans="1:11" ht="12.75">
      <c r="A31" s="4">
        <v>5</v>
      </c>
      <c r="B31" s="4">
        <v>1.5</v>
      </c>
      <c r="C31" s="4">
        <v>2.5</v>
      </c>
      <c r="D31" s="4">
        <v>4</v>
      </c>
      <c r="E31" s="5">
        <f t="shared" si="4"/>
        <v>40</v>
      </c>
      <c r="F31" s="4">
        <v>8</v>
      </c>
      <c r="G31" s="5">
        <f t="shared" si="1"/>
        <v>320</v>
      </c>
      <c r="H31" s="4">
        <v>235</v>
      </c>
      <c r="I31" s="5">
        <f t="shared" si="2"/>
        <v>204.34782608695653</v>
      </c>
      <c r="J31" s="5">
        <f t="shared" si="3"/>
        <v>1565.9574468085107</v>
      </c>
      <c r="K31" s="12"/>
    </row>
    <row r="32" spans="1:11" ht="12.75">
      <c r="A32" s="4">
        <v>5</v>
      </c>
      <c r="B32" s="4">
        <v>1.5</v>
      </c>
      <c r="C32" s="4">
        <v>2.5</v>
      </c>
      <c r="D32" s="4">
        <v>5</v>
      </c>
      <c r="E32" s="5">
        <f t="shared" si="4"/>
        <v>45</v>
      </c>
      <c r="F32" s="4">
        <v>8</v>
      </c>
      <c r="G32" s="5">
        <f t="shared" si="1"/>
        <v>360</v>
      </c>
      <c r="H32" s="4">
        <v>235</v>
      </c>
      <c r="I32" s="5">
        <f t="shared" si="2"/>
        <v>204.34782608695653</v>
      </c>
      <c r="J32" s="5">
        <f t="shared" si="3"/>
        <v>1761.7021276595744</v>
      </c>
      <c r="K32" s="13" t="s">
        <v>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 topLeftCell="K12">
      <selection activeCell="U43" sqref="U43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2.28125" style="0" customWidth="1"/>
    <col min="4" max="4" width="13.8515625" style="0" customWidth="1"/>
    <col min="5" max="5" width="9.8515625" style="0" customWidth="1"/>
    <col min="6" max="6" width="10.7109375" style="0" customWidth="1"/>
    <col min="7" max="7" width="11.28125" style="0" customWidth="1"/>
    <col min="8" max="8" width="13.421875" style="0" customWidth="1"/>
    <col min="9" max="9" width="19.421875" style="0" customWidth="1"/>
    <col min="10" max="10" width="15.7109375" style="0" customWidth="1"/>
    <col min="11" max="11" width="18.28125" style="0" customWidth="1"/>
    <col min="18" max="18" width="13.00390625" style="0" customWidth="1"/>
    <col min="19" max="19" width="32.421875" style="0" customWidth="1"/>
  </cols>
  <sheetData>
    <row r="1" spans="1:19" ht="15.75">
      <c r="A1" s="2" t="s">
        <v>10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12</v>
      </c>
      <c r="I1" s="3" t="s">
        <v>7</v>
      </c>
      <c r="J1" s="2" t="s">
        <v>13</v>
      </c>
      <c r="K1" s="3" t="s">
        <v>15</v>
      </c>
      <c r="L1" s="7" t="s">
        <v>16</v>
      </c>
      <c r="M1" s="8" t="s">
        <v>14</v>
      </c>
      <c r="N1" s="8" t="s">
        <v>8</v>
      </c>
      <c r="O1" s="8" t="s">
        <v>17</v>
      </c>
      <c r="P1" s="7" t="s">
        <v>18</v>
      </c>
      <c r="Q1" s="6" t="s">
        <v>9</v>
      </c>
      <c r="R1" s="6" t="s">
        <v>27</v>
      </c>
      <c r="S1" s="6" t="s">
        <v>23</v>
      </c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2"/>
    </row>
    <row r="3" spans="1:19" ht="12.75">
      <c r="A3" s="4">
        <v>5</v>
      </c>
      <c r="B3" s="4">
        <v>2.5</v>
      </c>
      <c r="C3" s="4">
        <v>2.5</v>
      </c>
      <c r="D3" s="4">
        <v>3</v>
      </c>
      <c r="E3" s="5">
        <f>(B3+C3+D3)*A3</f>
        <v>40</v>
      </c>
      <c r="F3" s="4">
        <v>6</v>
      </c>
      <c r="G3" s="5">
        <f>E3*(F3^2)/8</f>
        <v>180</v>
      </c>
      <c r="H3" s="4">
        <v>450</v>
      </c>
      <c r="I3" s="5">
        <f aca="true" t="shared" si="0" ref="I3:I37">H3/1.15</f>
        <v>391.304347826087</v>
      </c>
      <c r="J3" s="4">
        <v>40</v>
      </c>
      <c r="K3" s="5">
        <f>J3/1.5</f>
        <v>26.666666666666668</v>
      </c>
      <c r="L3" s="5">
        <f aca="true" t="shared" si="1" ref="L3:L37">K3/(K3+I3/15)</f>
        <v>0.5054945054945055</v>
      </c>
      <c r="M3" s="5">
        <f>(2/(L3*(1-L3/3)))^0.5</f>
        <v>2.1813490902805723</v>
      </c>
      <c r="N3" s="4">
        <v>20</v>
      </c>
      <c r="O3" s="5">
        <f aca="true" t="shared" si="2" ref="O3:O37">M3*(G3*1000/(K3*N3))^0.5</f>
        <v>40.073941665537596</v>
      </c>
      <c r="P3" s="4">
        <v>5</v>
      </c>
      <c r="Q3" s="5">
        <f aca="true" t="shared" si="3" ref="Q3:Q37">O3+P3</f>
        <v>45.073941665537596</v>
      </c>
      <c r="R3" s="5">
        <f aca="true" t="shared" si="4" ref="R3:R37">Q3/(F3*100)</f>
        <v>0.07512323610922933</v>
      </c>
      <c r="S3" s="12"/>
    </row>
    <row r="4" spans="1:19" ht="12.75">
      <c r="A4" s="4">
        <v>5.5</v>
      </c>
      <c r="B4" s="4">
        <v>2.5</v>
      </c>
      <c r="C4" s="4">
        <v>2.5</v>
      </c>
      <c r="D4" s="4">
        <v>3</v>
      </c>
      <c r="E4" s="5">
        <f aca="true" t="shared" si="5" ref="E4:E37">(B4+C4+D4)*A4</f>
        <v>44</v>
      </c>
      <c r="F4" s="4">
        <v>6</v>
      </c>
      <c r="G4" s="5">
        <f aca="true" t="shared" si="6" ref="G4:G37">E4*(F4^2)/8</f>
        <v>198</v>
      </c>
      <c r="H4" s="4">
        <v>450</v>
      </c>
      <c r="I4" s="5">
        <f t="shared" si="0"/>
        <v>391.304347826087</v>
      </c>
      <c r="J4" s="4">
        <v>40</v>
      </c>
      <c r="K4" s="5">
        <f aca="true" t="shared" si="7" ref="K4:K37">J4/1.5</f>
        <v>26.666666666666668</v>
      </c>
      <c r="L4" s="5">
        <f t="shared" si="1"/>
        <v>0.5054945054945055</v>
      </c>
      <c r="M4" s="5">
        <f aca="true" t="shared" si="8" ref="M4:M37">(2/(L4*(1-L4/3)))^0.5</f>
        <v>2.1813490902805723</v>
      </c>
      <c r="N4" s="4">
        <v>20</v>
      </c>
      <c r="O4" s="5">
        <f t="shared" si="2"/>
        <v>42.02990459987032</v>
      </c>
      <c r="P4" s="4">
        <v>5</v>
      </c>
      <c r="Q4" s="5">
        <f t="shared" si="3"/>
        <v>47.02990459987032</v>
      </c>
      <c r="R4" s="5">
        <f t="shared" si="4"/>
        <v>0.0783831743331172</v>
      </c>
      <c r="S4" s="12"/>
    </row>
    <row r="5" spans="1:19" ht="12.75">
      <c r="A5" s="4">
        <v>6</v>
      </c>
      <c r="B5" s="4">
        <v>2.5</v>
      </c>
      <c r="C5" s="4">
        <v>2.5</v>
      </c>
      <c r="D5" s="4">
        <v>3</v>
      </c>
      <c r="E5" s="5">
        <f t="shared" si="5"/>
        <v>48</v>
      </c>
      <c r="F5" s="4">
        <v>6</v>
      </c>
      <c r="G5" s="5">
        <f t="shared" si="6"/>
        <v>216</v>
      </c>
      <c r="H5" s="4">
        <v>450</v>
      </c>
      <c r="I5" s="5">
        <f t="shared" si="0"/>
        <v>391.304347826087</v>
      </c>
      <c r="J5" s="4">
        <v>40</v>
      </c>
      <c r="K5" s="5">
        <f t="shared" si="7"/>
        <v>26.666666666666668</v>
      </c>
      <c r="L5" s="5">
        <f t="shared" si="1"/>
        <v>0.5054945054945055</v>
      </c>
      <c r="M5" s="5">
        <f t="shared" si="8"/>
        <v>2.1813490902805723</v>
      </c>
      <c r="N5" s="4">
        <v>20</v>
      </c>
      <c r="O5" s="5">
        <f t="shared" si="2"/>
        <v>43.898803636722164</v>
      </c>
      <c r="P5" s="4">
        <v>5</v>
      </c>
      <c r="Q5" s="5">
        <f t="shared" si="3"/>
        <v>48.898803636722164</v>
      </c>
      <c r="R5" s="5">
        <f t="shared" si="4"/>
        <v>0.08149800606120361</v>
      </c>
      <c r="S5" s="12"/>
    </row>
    <row r="6" spans="1:19" ht="12.75">
      <c r="A6" s="4">
        <v>6.5</v>
      </c>
      <c r="B6" s="4">
        <v>2.5</v>
      </c>
      <c r="C6" s="4">
        <v>2.5</v>
      </c>
      <c r="D6" s="4">
        <v>3</v>
      </c>
      <c r="E6" s="5">
        <f t="shared" si="5"/>
        <v>52</v>
      </c>
      <c r="F6" s="4">
        <v>6</v>
      </c>
      <c r="G6" s="5">
        <f t="shared" si="6"/>
        <v>234</v>
      </c>
      <c r="H6" s="4">
        <v>450</v>
      </c>
      <c r="I6" s="5">
        <f t="shared" si="0"/>
        <v>391.304347826087</v>
      </c>
      <c r="J6" s="4">
        <v>40</v>
      </c>
      <c r="K6" s="5">
        <f t="shared" si="7"/>
        <v>26.666666666666668</v>
      </c>
      <c r="L6" s="5">
        <f t="shared" si="1"/>
        <v>0.5054945054945055</v>
      </c>
      <c r="M6" s="5">
        <f t="shared" si="8"/>
        <v>2.1813490902805723</v>
      </c>
      <c r="N6" s="4">
        <v>20</v>
      </c>
      <c r="O6" s="5">
        <f t="shared" si="2"/>
        <v>45.69132347390238</v>
      </c>
      <c r="P6" s="4">
        <v>5</v>
      </c>
      <c r="Q6" s="5">
        <f t="shared" si="3"/>
        <v>50.69132347390238</v>
      </c>
      <c r="R6" s="5">
        <f t="shared" si="4"/>
        <v>0.08448553912317064</v>
      </c>
      <c r="S6" s="12"/>
    </row>
    <row r="7" spans="1:19" ht="12.75">
      <c r="A7" s="4">
        <v>7</v>
      </c>
      <c r="B7" s="4">
        <v>2.5</v>
      </c>
      <c r="C7" s="4">
        <v>2.5</v>
      </c>
      <c r="D7" s="4">
        <v>3</v>
      </c>
      <c r="E7" s="5">
        <f t="shared" si="5"/>
        <v>56</v>
      </c>
      <c r="F7" s="4">
        <v>6</v>
      </c>
      <c r="G7" s="5">
        <f t="shared" si="6"/>
        <v>252</v>
      </c>
      <c r="H7" s="4">
        <v>450</v>
      </c>
      <c r="I7" s="5">
        <f t="shared" si="0"/>
        <v>391.304347826087</v>
      </c>
      <c r="J7" s="4">
        <v>40</v>
      </c>
      <c r="K7" s="5">
        <f t="shared" si="7"/>
        <v>26.666666666666668</v>
      </c>
      <c r="L7" s="5">
        <f t="shared" si="1"/>
        <v>0.5054945054945055</v>
      </c>
      <c r="M7" s="5">
        <f t="shared" si="8"/>
        <v>2.1813490902805723</v>
      </c>
      <c r="N7" s="4">
        <v>20</v>
      </c>
      <c r="O7" s="5">
        <f t="shared" si="2"/>
        <v>47.41612722332005</v>
      </c>
      <c r="P7" s="4">
        <v>5</v>
      </c>
      <c r="Q7" s="5">
        <f t="shared" si="3"/>
        <v>52.41612722332005</v>
      </c>
      <c r="R7" s="5">
        <f t="shared" si="4"/>
        <v>0.08736021203886675</v>
      </c>
      <c r="S7" s="12"/>
    </row>
    <row r="8" spans="1:19" ht="12.75">
      <c r="A8" s="4">
        <v>7.5</v>
      </c>
      <c r="B8" s="4">
        <v>2.5</v>
      </c>
      <c r="C8" s="4">
        <v>2.5</v>
      </c>
      <c r="D8" s="4">
        <v>3</v>
      </c>
      <c r="E8" s="5">
        <f t="shared" si="5"/>
        <v>60</v>
      </c>
      <c r="F8" s="4">
        <v>6</v>
      </c>
      <c r="G8" s="5">
        <f t="shared" si="6"/>
        <v>270</v>
      </c>
      <c r="H8" s="4">
        <v>450</v>
      </c>
      <c r="I8" s="5">
        <f t="shared" si="0"/>
        <v>391.304347826087</v>
      </c>
      <c r="J8" s="4">
        <v>40</v>
      </c>
      <c r="K8" s="5">
        <f t="shared" si="7"/>
        <v>26.666666666666668</v>
      </c>
      <c r="L8" s="5">
        <f t="shared" si="1"/>
        <v>0.5054945054945055</v>
      </c>
      <c r="M8" s="5">
        <f t="shared" si="8"/>
        <v>2.1813490902805723</v>
      </c>
      <c r="N8" s="4">
        <v>20</v>
      </c>
      <c r="O8" s="5">
        <f t="shared" si="2"/>
        <v>49.08035453131288</v>
      </c>
      <c r="P8" s="4">
        <v>5</v>
      </c>
      <c r="Q8" s="5">
        <f t="shared" si="3"/>
        <v>54.08035453131288</v>
      </c>
      <c r="R8" s="5">
        <f t="shared" si="4"/>
        <v>0.0901339242188548</v>
      </c>
      <c r="S8" s="13" t="s">
        <v>20</v>
      </c>
    </row>
    <row r="9" spans="1:19" ht="12.75">
      <c r="A9" s="4">
        <v>5</v>
      </c>
      <c r="B9" s="4">
        <v>2.5</v>
      </c>
      <c r="C9" s="4">
        <v>2.5</v>
      </c>
      <c r="D9" s="4">
        <v>3</v>
      </c>
      <c r="E9" s="5">
        <f t="shared" si="5"/>
        <v>40</v>
      </c>
      <c r="F9" s="4">
        <v>5</v>
      </c>
      <c r="G9" s="5">
        <f t="shared" si="6"/>
        <v>125</v>
      </c>
      <c r="H9" s="4">
        <v>450</v>
      </c>
      <c r="I9" s="5">
        <f t="shared" si="0"/>
        <v>391.304347826087</v>
      </c>
      <c r="J9" s="4">
        <v>40</v>
      </c>
      <c r="K9" s="5">
        <f t="shared" si="7"/>
        <v>26.666666666666668</v>
      </c>
      <c r="L9" s="5">
        <f t="shared" si="1"/>
        <v>0.5054945054945055</v>
      </c>
      <c r="M9" s="5">
        <f t="shared" si="8"/>
        <v>2.1813490902805723</v>
      </c>
      <c r="N9" s="4">
        <v>20</v>
      </c>
      <c r="O9" s="5">
        <f t="shared" si="2"/>
        <v>33.39495138794799</v>
      </c>
      <c r="P9" s="4">
        <v>5</v>
      </c>
      <c r="Q9" s="5">
        <f t="shared" si="3"/>
        <v>38.39495138794799</v>
      </c>
      <c r="R9" s="5">
        <f t="shared" si="4"/>
        <v>0.07678990277589598</v>
      </c>
      <c r="S9" s="12"/>
    </row>
    <row r="10" spans="1:19" ht="12.75">
      <c r="A10" s="4">
        <v>5</v>
      </c>
      <c r="B10" s="4">
        <v>2.5</v>
      </c>
      <c r="C10" s="4">
        <v>2.5</v>
      </c>
      <c r="D10" s="4">
        <v>3</v>
      </c>
      <c r="E10" s="5">
        <f t="shared" si="5"/>
        <v>40</v>
      </c>
      <c r="F10" s="4">
        <v>6</v>
      </c>
      <c r="G10" s="5">
        <f t="shared" si="6"/>
        <v>180</v>
      </c>
      <c r="H10" s="4">
        <v>450</v>
      </c>
      <c r="I10" s="5">
        <f t="shared" si="0"/>
        <v>391.304347826087</v>
      </c>
      <c r="J10" s="4">
        <v>40</v>
      </c>
      <c r="K10" s="5">
        <f t="shared" si="7"/>
        <v>26.666666666666668</v>
      </c>
      <c r="L10" s="5">
        <f t="shared" si="1"/>
        <v>0.5054945054945055</v>
      </c>
      <c r="M10" s="5">
        <f t="shared" si="8"/>
        <v>2.1813490902805723</v>
      </c>
      <c r="N10" s="4">
        <v>20</v>
      </c>
      <c r="O10" s="5">
        <f t="shared" si="2"/>
        <v>40.073941665537596</v>
      </c>
      <c r="P10" s="4">
        <v>5</v>
      </c>
      <c r="Q10" s="5">
        <f t="shared" si="3"/>
        <v>45.073941665537596</v>
      </c>
      <c r="R10" s="5">
        <f t="shared" si="4"/>
        <v>0.07512323610922933</v>
      </c>
      <c r="S10" s="12"/>
    </row>
    <row r="11" spans="1:19" ht="12.75">
      <c r="A11" s="4">
        <v>5</v>
      </c>
      <c r="B11" s="4">
        <v>2.5</v>
      </c>
      <c r="C11" s="4">
        <v>2.5</v>
      </c>
      <c r="D11" s="4">
        <v>3</v>
      </c>
      <c r="E11" s="5">
        <f t="shared" si="5"/>
        <v>40</v>
      </c>
      <c r="F11" s="4">
        <v>6.5</v>
      </c>
      <c r="G11" s="5">
        <f t="shared" si="6"/>
        <v>211.25</v>
      </c>
      <c r="H11" s="4">
        <v>450</v>
      </c>
      <c r="I11" s="5">
        <f t="shared" si="0"/>
        <v>391.304347826087</v>
      </c>
      <c r="J11" s="4">
        <v>40</v>
      </c>
      <c r="K11" s="5">
        <f t="shared" si="7"/>
        <v>26.666666666666668</v>
      </c>
      <c r="L11" s="5">
        <f t="shared" si="1"/>
        <v>0.5054945054945055</v>
      </c>
      <c r="M11" s="5">
        <f t="shared" si="8"/>
        <v>2.1813490902805723</v>
      </c>
      <c r="N11" s="4">
        <v>20</v>
      </c>
      <c r="O11" s="5">
        <f t="shared" si="2"/>
        <v>43.413436804332385</v>
      </c>
      <c r="P11" s="4">
        <v>5</v>
      </c>
      <c r="Q11" s="5">
        <f t="shared" si="3"/>
        <v>48.413436804332385</v>
      </c>
      <c r="R11" s="5">
        <f t="shared" si="4"/>
        <v>0.07448221046820366</v>
      </c>
      <c r="S11" s="12"/>
    </row>
    <row r="12" spans="1:19" ht="12.75">
      <c r="A12" s="4">
        <v>5</v>
      </c>
      <c r="B12" s="4">
        <v>2.5</v>
      </c>
      <c r="C12" s="4">
        <v>2.5</v>
      </c>
      <c r="D12" s="4">
        <v>3</v>
      </c>
      <c r="E12" s="5">
        <f t="shared" si="5"/>
        <v>40</v>
      </c>
      <c r="F12" s="4">
        <v>7</v>
      </c>
      <c r="G12" s="5">
        <f t="shared" si="6"/>
        <v>245</v>
      </c>
      <c r="H12" s="4">
        <v>450</v>
      </c>
      <c r="I12" s="5">
        <f t="shared" si="0"/>
        <v>391.304347826087</v>
      </c>
      <c r="J12" s="4">
        <v>40</v>
      </c>
      <c r="K12" s="5">
        <f t="shared" si="7"/>
        <v>26.666666666666668</v>
      </c>
      <c r="L12" s="5">
        <f t="shared" si="1"/>
        <v>0.5054945054945055</v>
      </c>
      <c r="M12" s="5">
        <f t="shared" si="8"/>
        <v>2.1813490902805723</v>
      </c>
      <c r="N12" s="4">
        <v>20</v>
      </c>
      <c r="O12" s="5">
        <f t="shared" si="2"/>
        <v>46.75293194312718</v>
      </c>
      <c r="P12" s="4">
        <v>5</v>
      </c>
      <c r="Q12" s="5">
        <f t="shared" si="3"/>
        <v>51.75293194312718</v>
      </c>
      <c r="R12" s="5">
        <f t="shared" si="4"/>
        <v>0.07393275991875312</v>
      </c>
      <c r="S12" s="12"/>
    </row>
    <row r="13" spans="1:19" ht="12.75">
      <c r="A13" s="4">
        <v>5</v>
      </c>
      <c r="B13" s="4">
        <v>2.5</v>
      </c>
      <c r="C13" s="4">
        <v>2.5</v>
      </c>
      <c r="D13" s="4">
        <v>3</v>
      </c>
      <c r="E13" s="5">
        <f t="shared" si="5"/>
        <v>40</v>
      </c>
      <c r="F13" s="4">
        <v>8</v>
      </c>
      <c r="G13" s="5">
        <f t="shared" si="6"/>
        <v>320</v>
      </c>
      <c r="H13" s="4">
        <v>450</v>
      </c>
      <c r="I13" s="5">
        <f t="shared" si="0"/>
        <v>391.304347826087</v>
      </c>
      <c r="J13" s="4">
        <v>40</v>
      </c>
      <c r="K13" s="5">
        <f t="shared" si="7"/>
        <v>26.666666666666668</v>
      </c>
      <c r="L13" s="5">
        <f t="shared" si="1"/>
        <v>0.5054945054945055</v>
      </c>
      <c r="M13" s="5">
        <f t="shared" si="8"/>
        <v>2.1813490902805723</v>
      </c>
      <c r="N13" s="4">
        <v>20</v>
      </c>
      <c r="O13" s="5">
        <f t="shared" si="2"/>
        <v>53.431922220716785</v>
      </c>
      <c r="P13" s="4">
        <v>5</v>
      </c>
      <c r="Q13" s="5">
        <f t="shared" si="3"/>
        <v>58.431922220716785</v>
      </c>
      <c r="R13" s="5">
        <f t="shared" si="4"/>
        <v>0.07303990277589598</v>
      </c>
      <c r="S13" s="12"/>
    </row>
    <row r="14" spans="1:19" ht="12.75">
      <c r="A14" s="4">
        <v>5</v>
      </c>
      <c r="B14" s="4">
        <v>2.5</v>
      </c>
      <c r="C14" s="4">
        <v>2.5</v>
      </c>
      <c r="D14" s="4">
        <v>3</v>
      </c>
      <c r="E14" s="5">
        <f t="shared" si="5"/>
        <v>40</v>
      </c>
      <c r="F14" s="4">
        <v>9</v>
      </c>
      <c r="G14" s="5">
        <f t="shared" si="6"/>
        <v>405</v>
      </c>
      <c r="H14" s="4">
        <v>450</v>
      </c>
      <c r="I14" s="5">
        <f t="shared" si="0"/>
        <v>391.304347826087</v>
      </c>
      <c r="J14" s="4">
        <v>40</v>
      </c>
      <c r="K14" s="5">
        <f t="shared" si="7"/>
        <v>26.666666666666668</v>
      </c>
      <c r="L14" s="5">
        <f t="shared" si="1"/>
        <v>0.5054945054945055</v>
      </c>
      <c r="M14" s="5">
        <f t="shared" si="8"/>
        <v>2.1813490902805723</v>
      </c>
      <c r="N14" s="4">
        <v>20</v>
      </c>
      <c r="O14" s="5">
        <f t="shared" si="2"/>
        <v>60.110912498306384</v>
      </c>
      <c r="P14" s="4">
        <v>5</v>
      </c>
      <c r="Q14" s="5">
        <f t="shared" si="3"/>
        <v>65.11091249830639</v>
      </c>
      <c r="R14" s="5">
        <f t="shared" si="4"/>
        <v>0.07234545833145155</v>
      </c>
      <c r="S14" s="13" t="s">
        <v>19</v>
      </c>
    </row>
    <row r="15" spans="1:19" ht="12.75">
      <c r="A15" s="4">
        <v>5</v>
      </c>
      <c r="B15" s="4">
        <v>2.5</v>
      </c>
      <c r="C15" s="4">
        <v>2.5</v>
      </c>
      <c r="D15" s="4">
        <v>3</v>
      </c>
      <c r="E15" s="5">
        <f t="shared" si="5"/>
        <v>40</v>
      </c>
      <c r="F15" s="4">
        <v>6</v>
      </c>
      <c r="G15" s="5">
        <f t="shared" si="6"/>
        <v>180</v>
      </c>
      <c r="H15" s="4">
        <v>450</v>
      </c>
      <c r="I15" s="5">
        <f t="shared" si="0"/>
        <v>391.304347826087</v>
      </c>
      <c r="J15" s="4">
        <v>20</v>
      </c>
      <c r="K15" s="5">
        <f t="shared" si="7"/>
        <v>13.333333333333334</v>
      </c>
      <c r="L15" s="5">
        <f t="shared" si="1"/>
        <v>0.338235294117647</v>
      </c>
      <c r="M15" s="5">
        <f t="shared" si="8"/>
        <v>2.581554704772007</v>
      </c>
      <c r="N15" s="4">
        <v>20</v>
      </c>
      <c r="O15" s="5">
        <f t="shared" si="2"/>
        <v>67.07075866775385</v>
      </c>
      <c r="P15" s="4">
        <v>5</v>
      </c>
      <c r="Q15" s="5">
        <f t="shared" si="3"/>
        <v>72.07075866775385</v>
      </c>
      <c r="R15" s="5">
        <f t="shared" si="4"/>
        <v>0.12011793111292308</v>
      </c>
      <c r="S15" s="12"/>
    </row>
    <row r="16" spans="1:19" ht="12.75">
      <c r="A16" s="4">
        <v>5</v>
      </c>
      <c r="B16" s="4">
        <v>2.5</v>
      </c>
      <c r="C16" s="4">
        <v>2.5</v>
      </c>
      <c r="D16" s="4">
        <v>3</v>
      </c>
      <c r="E16" s="5">
        <f t="shared" si="5"/>
        <v>40</v>
      </c>
      <c r="F16" s="4">
        <v>6</v>
      </c>
      <c r="G16" s="5">
        <f t="shared" si="6"/>
        <v>180</v>
      </c>
      <c r="H16" s="4">
        <v>450</v>
      </c>
      <c r="I16" s="5">
        <f t="shared" si="0"/>
        <v>391.304347826087</v>
      </c>
      <c r="J16" s="4">
        <v>30</v>
      </c>
      <c r="K16" s="5">
        <f t="shared" si="7"/>
        <v>20</v>
      </c>
      <c r="L16" s="5">
        <f t="shared" si="1"/>
        <v>0.43396226415094336</v>
      </c>
      <c r="M16" s="5">
        <f t="shared" si="8"/>
        <v>2.3212297208332906</v>
      </c>
      <c r="N16" s="4">
        <v>20</v>
      </c>
      <c r="O16" s="5">
        <f t="shared" si="2"/>
        <v>49.240718288789296</v>
      </c>
      <c r="P16" s="4">
        <v>5</v>
      </c>
      <c r="Q16" s="5">
        <f t="shared" si="3"/>
        <v>54.240718288789296</v>
      </c>
      <c r="R16" s="5">
        <f t="shared" si="4"/>
        <v>0.09040119714798216</v>
      </c>
      <c r="S16" s="12"/>
    </row>
    <row r="17" spans="1:19" ht="12.75">
      <c r="A17" s="4">
        <v>5</v>
      </c>
      <c r="B17" s="4">
        <v>2.5</v>
      </c>
      <c r="C17" s="4">
        <v>2.5</v>
      </c>
      <c r="D17" s="4">
        <v>3</v>
      </c>
      <c r="E17" s="5">
        <f t="shared" si="5"/>
        <v>40</v>
      </c>
      <c r="F17" s="4">
        <v>6</v>
      </c>
      <c r="G17" s="5">
        <f t="shared" si="6"/>
        <v>180</v>
      </c>
      <c r="H17" s="4">
        <v>450</v>
      </c>
      <c r="I17" s="5">
        <f t="shared" si="0"/>
        <v>391.304347826087</v>
      </c>
      <c r="J17" s="4">
        <v>40</v>
      </c>
      <c r="K17" s="5">
        <f t="shared" si="7"/>
        <v>26.666666666666668</v>
      </c>
      <c r="L17" s="5">
        <f t="shared" si="1"/>
        <v>0.5054945054945055</v>
      </c>
      <c r="M17" s="5">
        <f t="shared" si="8"/>
        <v>2.1813490902805723</v>
      </c>
      <c r="N17" s="4">
        <v>20</v>
      </c>
      <c r="O17" s="5">
        <f t="shared" si="2"/>
        <v>40.073941665537596</v>
      </c>
      <c r="P17" s="4">
        <v>5</v>
      </c>
      <c r="Q17" s="5">
        <f t="shared" si="3"/>
        <v>45.073941665537596</v>
      </c>
      <c r="R17" s="5">
        <f t="shared" si="4"/>
        <v>0.07512323610922933</v>
      </c>
      <c r="S17" s="12"/>
    </row>
    <row r="18" spans="1:19" ht="12.75">
      <c r="A18" s="4">
        <v>5</v>
      </c>
      <c r="B18" s="4">
        <v>2.5</v>
      </c>
      <c r="C18" s="4">
        <v>2.5</v>
      </c>
      <c r="D18" s="4">
        <v>3</v>
      </c>
      <c r="E18" s="5">
        <f t="shared" si="5"/>
        <v>40</v>
      </c>
      <c r="F18" s="4">
        <v>6</v>
      </c>
      <c r="G18" s="5">
        <f t="shared" si="6"/>
        <v>180</v>
      </c>
      <c r="H18" s="4">
        <v>450</v>
      </c>
      <c r="I18" s="5">
        <f t="shared" si="0"/>
        <v>391.304347826087</v>
      </c>
      <c r="J18" s="4">
        <v>50</v>
      </c>
      <c r="K18" s="5">
        <f t="shared" si="7"/>
        <v>33.333333333333336</v>
      </c>
      <c r="L18" s="5">
        <f t="shared" si="1"/>
        <v>0.5609756097560975</v>
      </c>
      <c r="M18" s="5">
        <f t="shared" si="8"/>
        <v>2.0940910656665217</v>
      </c>
      <c r="N18" s="4">
        <v>20</v>
      </c>
      <c r="O18" s="5">
        <f t="shared" si="2"/>
        <v>34.40942742406758</v>
      </c>
      <c r="P18" s="4">
        <v>5</v>
      </c>
      <c r="Q18" s="5">
        <f t="shared" si="3"/>
        <v>39.40942742406758</v>
      </c>
      <c r="R18" s="5">
        <f t="shared" si="4"/>
        <v>0.06568237904011263</v>
      </c>
      <c r="S18" s="12"/>
    </row>
    <row r="19" spans="1:19" ht="12.75">
      <c r="A19" s="4">
        <v>5</v>
      </c>
      <c r="B19" s="4">
        <v>2.5</v>
      </c>
      <c r="C19" s="4">
        <v>2.5</v>
      </c>
      <c r="D19" s="4">
        <v>3</v>
      </c>
      <c r="E19" s="5">
        <f t="shared" si="5"/>
        <v>40</v>
      </c>
      <c r="F19" s="4">
        <v>6</v>
      </c>
      <c r="G19" s="5">
        <f t="shared" si="6"/>
        <v>180</v>
      </c>
      <c r="H19" s="4">
        <v>450</v>
      </c>
      <c r="I19" s="5">
        <f t="shared" si="0"/>
        <v>391.304347826087</v>
      </c>
      <c r="J19" s="4">
        <v>60</v>
      </c>
      <c r="K19" s="5">
        <f t="shared" si="7"/>
        <v>40</v>
      </c>
      <c r="L19" s="5">
        <f t="shared" si="1"/>
        <v>0.6052631578947368</v>
      </c>
      <c r="M19" s="5">
        <f t="shared" si="8"/>
        <v>2.034579234449175</v>
      </c>
      <c r="N19" s="4">
        <v>20</v>
      </c>
      <c r="O19" s="5">
        <f t="shared" si="2"/>
        <v>30.518688516737626</v>
      </c>
      <c r="P19" s="4">
        <v>5</v>
      </c>
      <c r="Q19" s="5">
        <f t="shared" si="3"/>
        <v>35.518688516737626</v>
      </c>
      <c r="R19" s="5">
        <f t="shared" si="4"/>
        <v>0.05919781419456271</v>
      </c>
      <c r="S19" s="12"/>
    </row>
    <row r="20" spans="1:19" ht="12.75">
      <c r="A20" s="4">
        <v>5</v>
      </c>
      <c r="B20" s="4">
        <v>2.5</v>
      </c>
      <c r="C20" s="4">
        <v>2.5</v>
      </c>
      <c r="D20" s="4">
        <v>3</v>
      </c>
      <c r="E20" s="5">
        <f t="shared" si="5"/>
        <v>40</v>
      </c>
      <c r="F20" s="4">
        <v>6</v>
      </c>
      <c r="G20" s="5">
        <f t="shared" si="6"/>
        <v>180</v>
      </c>
      <c r="H20" s="4">
        <v>450</v>
      </c>
      <c r="I20" s="5">
        <f t="shared" si="0"/>
        <v>391.304347826087</v>
      </c>
      <c r="J20" s="4">
        <v>75</v>
      </c>
      <c r="K20" s="5">
        <f t="shared" si="7"/>
        <v>50</v>
      </c>
      <c r="L20" s="5">
        <f t="shared" si="1"/>
        <v>0.6571428571428571</v>
      </c>
      <c r="M20" s="5">
        <f t="shared" si="8"/>
        <v>1.9741167132302313</v>
      </c>
      <c r="N20" s="4">
        <v>20</v>
      </c>
      <c r="O20" s="5">
        <f t="shared" si="2"/>
        <v>26.485554997807537</v>
      </c>
      <c r="P20" s="4">
        <v>5</v>
      </c>
      <c r="Q20" s="5">
        <f t="shared" si="3"/>
        <v>31.485554997807537</v>
      </c>
      <c r="R20" s="5">
        <f t="shared" si="4"/>
        <v>0.052475924996345895</v>
      </c>
      <c r="S20" s="12"/>
    </row>
    <row r="21" spans="1:19" ht="12.75">
      <c r="A21" s="4">
        <v>5</v>
      </c>
      <c r="B21" s="4">
        <v>2.5</v>
      </c>
      <c r="C21" s="4">
        <v>2.5</v>
      </c>
      <c r="D21" s="4">
        <v>3</v>
      </c>
      <c r="E21" s="5">
        <f t="shared" si="5"/>
        <v>40</v>
      </c>
      <c r="F21" s="4">
        <v>6</v>
      </c>
      <c r="G21" s="5">
        <f t="shared" si="6"/>
        <v>180</v>
      </c>
      <c r="H21" s="4">
        <v>450</v>
      </c>
      <c r="I21" s="5">
        <f t="shared" si="0"/>
        <v>391.304347826087</v>
      </c>
      <c r="J21" s="4">
        <v>95</v>
      </c>
      <c r="K21" s="5">
        <f t="shared" si="7"/>
        <v>63.333333333333336</v>
      </c>
      <c r="L21" s="5">
        <f t="shared" si="1"/>
        <v>0.7082658022690438</v>
      </c>
      <c r="M21" s="5">
        <f t="shared" si="8"/>
        <v>1.9226284567935015</v>
      </c>
      <c r="N21" s="4">
        <v>20</v>
      </c>
      <c r="O21" s="5">
        <f t="shared" si="2"/>
        <v>22.91925241473322</v>
      </c>
      <c r="P21" s="4">
        <v>5</v>
      </c>
      <c r="Q21" s="5">
        <f t="shared" si="3"/>
        <v>27.91925241473322</v>
      </c>
      <c r="R21" s="5">
        <f t="shared" si="4"/>
        <v>0.0465320873578887</v>
      </c>
      <c r="S21" s="12"/>
    </row>
    <row r="22" spans="1:19" ht="12.75">
      <c r="A22" s="4">
        <v>5</v>
      </c>
      <c r="B22" s="4">
        <v>2.5</v>
      </c>
      <c r="C22" s="4">
        <v>2.5</v>
      </c>
      <c r="D22" s="4">
        <v>3</v>
      </c>
      <c r="E22" s="5">
        <f t="shared" si="5"/>
        <v>40</v>
      </c>
      <c r="F22" s="4">
        <v>6</v>
      </c>
      <c r="G22" s="5">
        <f t="shared" si="6"/>
        <v>180</v>
      </c>
      <c r="H22" s="4">
        <v>450</v>
      </c>
      <c r="I22" s="5">
        <f t="shared" si="0"/>
        <v>391.304347826087</v>
      </c>
      <c r="J22" s="4">
        <v>115</v>
      </c>
      <c r="K22" s="5">
        <f t="shared" si="7"/>
        <v>76.66666666666667</v>
      </c>
      <c r="L22" s="5">
        <f t="shared" si="1"/>
        <v>0.7461212976022567</v>
      </c>
      <c r="M22" s="5">
        <f t="shared" si="8"/>
        <v>1.8888855178559276</v>
      </c>
      <c r="N22" s="4">
        <v>20</v>
      </c>
      <c r="O22" s="5">
        <f t="shared" si="2"/>
        <v>20.46555850035967</v>
      </c>
      <c r="P22" s="4">
        <v>5</v>
      </c>
      <c r="Q22" s="5">
        <f t="shared" si="3"/>
        <v>25.46555850035967</v>
      </c>
      <c r="R22" s="5">
        <f t="shared" si="4"/>
        <v>0.04244259750059945</v>
      </c>
      <c r="S22" s="13" t="s">
        <v>21</v>
      </c>
    </row>
    <row r="23" spans="1:19" ht="12.75">
      <c r="A23" s="4">
        <v>5</v>
      </c>
      <c r="B23" s="4">
        <v>2.5</v>
      </c>
      <c r="C23" s="4">
        <v>2</v>
      </c>
      <c r="D23" s="4">
        <v>3</v>
      </c>
      <c r="E23" s="5">
        <f t="shared" si="5"/>
        <v>37.5</v>
      </c>
      <c r="F23" s="4">
        <v>6</v>
      </c>
      <c r="G23" s="5">
        <f t="shared" si="6"/>
        <v>168.75</v>
      </c>
      <c r="H23" s="4">
        <v>450</v>
      </c>
      <c r="I23" s="5">
        <f t="shared" si="0"/>
        <v>391.304347826087</v>
      </c>
      <c r="J23" s="4">
        <v>40</v>
      </c>
      <c r="K23" s="5">
        <f t="shared" si="7"/>
        <v>26.666666666666668</v>
      </c>
      <c r="L23" s="5">
        <f t="shared" si="1"/>
        <v>0.5054945054945055</v>
      </c>
      <c r="M23" s="5">
        <f t="shared" si="8"/>
        <v>2.1813490902805723</v>
      </c>
      <c r="N23" s="4">
        <v>20</v>
      </c>
      <c r="O23" s="5">
        <f t="shared" si="2"/>
        <v>38.80142717187865</v>
      </c>
      <c r="P23" s="4">
        <v>5</v>
      </c>
      <c r="Q23" s="5">
        <f t="shared" si="3"/>
        <v>43.80142717187865</v>
      </c>
      <c r="R23" s="5">
        <f t="shared" si="4"/>
        <v>0.07300237861979775</v>
      </c>
      <c r="S23" s="12"/>
    </row>
    <row r="24" spans="1:19" ht="12.75">
      <c r="A24" s="4">
        <v>5</v>
      </c>
      <c r="B24" s="4">
        <v>2.5</v>
      </c>
      <c r="C24" s="4">
        <v>2.5</v>
      </c>
      <c r="D24" s="4">
        <v>3</v>
      </c>
      <c r="E24" s="5">
        <f t="shared" si="5"/>
        <v>40</v>
      </c>
      <c r="F24" s="4">
        <v>6</v>
      </c>
      <c r="G24" s="5">
        <f t="shared" si="6"/>
        <v>180</v>
      </c>
      <c r="H24" s="4">
        <v>450</v>
      </c>
      <c r="I24" s="5">
        <f t="shared" si="0"/>
        <v>391.304347826087</v>
      </c>
      <c r="J24" s="4">
        <v>40</v>
      </c>
      <c r="K24" s="5">
        <f t="shared" si="7"/>
        <v>26.666666666666668</v>
      </c>
      <c r="L24" s="5">
        <f t="shared" si="1"/>
        <v>0.5054945054945055</v>
      </c>
      <c r="M24" s="5">
        <f t="shared" si="8"/>
        <v>2.1813490902805723</v>
      </c>
      <c r="N24" s="4">
        <v>20</v>
      </c>
      <c r="O24" s="5">
        <f t="shared" si="2"/>
        <v>40.073941665537596</v>
      </c>
      <c r="P24" s="4">
        <v>5</v>
      </c>
      <c r="Q24" s="5">
        <f t="shared" si="3"/>
        <v>45.073941665537596</v>
      </c>
      <c r="R24" s="5">
        <f t="shared" si="4"/>
        <v>0.07512323610922933</v>
      </c>
      <c r="S24" s="12"/>
    </row>
    <row r="25" spans="1:19" ht="12.75">
      <c r="A25" s="4">
        <v>5</v>
      </c>
      <c r="B25" s="4">
        <v>2.5</v>
      </c>
      <c r="C25" s="4">
        <v>3</v>
      </c>
      <c r="D25" s="4">
        <v>3</v>
      </c>
      <c r="E25" s="5">
        <f t="shared" si="5"/>
        <v>42.5</v>
      </c>
      <c r="F25" s="4">
        <v>6</v>
      </c>
      <c r="G25" s="5">
        <f t="shared" si="6"/>
        <v>191.25</v>
      </c>
      <c r="H25" s="4">
        <v>450</v>
      </c>
      <c r="I25" s="5">
        <f t="shared" si="0"/>
        <v>391.304347826087</v>
      </c>
      <c r="J25" s="4">
        <v>40</v>
      </c>
      <c r="K25" s="5">
        <f t="shared" si="7"/>
        <v>26.666666666666668</v>
      </c>
      <c r="L25" s="5">
        <f t="shared" si="1"/>
        <v>0.5054945054945055</v>
      </c>
      <c r="M25" s="5">
        <f t="shared" si="8"/>
        <v>2.1813490902805723</v>
      </c>
      <c r="N25" s="4">
        <v>20</v>
      </c>
      <c r="O25" s="5">
        <f t="shared" si="2"/>
        <v>41.307273580463004</v>
      </c>
      <c r="P25" s="4">
        <v>5</v>
      </c>
      <c r="Q25" s="5">
        <f t="shared" si="3"/>
        <v>46.307273580463004</v>
      </c>
      <c r="R25" s="5">
        <f t="shared" si="4"/>
        <v>0.07717878930077167</v>
      </c>
      <c r="S25" s="12"/>
    </row>
    <row r="26" spans="1:19" ht="12.75">
      <c r="A26" s="4">
        <v>5</v>
      </c>
      <c r="B26" s="4">
        <v>2.5</v>
      </c>
      <c r="C26" s="4">
        <v>3.5</v>
      </c>
      <c r="D26" s="4">
        <v>3</v>
      </c>
      <c r="E26" s="5">
        <f t="shared" si="5"/>
        <v>45</v>
      </c>
      <c r="F26" s="4">
        <v>6</v>
      </c>
      <c r="G26" s="5">
        <f t="shared" si="6"/>
        <v>202.5</v>
      </c>
      <c r="H26" s="4">
        <v>450</v>
      </c>
      <c r="I26" s="5">
        <f t="shared" si="0"/>
        <v>391.304347826087</v>
      </c>
      <c r="J26" s="4">
        <v>40</v>
      </c>
      <c r="K26" s="5">
        <f t="shared" si="7"/>
        <v>26.666666666666668</v>
      </c>
      <c r="L26" s="5">
        <f t="shared" si="1"/>
        <v>0.5054945054945055</v>
      </c>
      <c r="M26" s="5">
        <f t="shared" si="8"/>
        <v>2.1813490902805723</v>
      </c>
      <c r="N26" s="4">
        <v>20</v>
      </c>
      <c r="O26" s="5">
        <f t="shared" si="2"/>
        <v>42.50483385086364</v>
      </c>
      <c r="P26" s="4">
        <v>5</v>
      </c>
      <c r="Q26" s="5">
        <f t="shared" si="3"/>
        <v>47.50483385086364</v>
      </c>
      <c r="R26" s="5">
        <f t="shared" si="4"/>
        <v>0.07917472308477273</v>
      </c>
      <c r="S26" s="12"/>
    </row>
    <row r="27" spans="1:19" ht="12.75">
      <c r="A27" s="4">
        <v>5</v>
      </c>
      <c r="B27" s="4">
        <v>2.5</v>
      </c>
      <c r="C27" s="4">
        <v>4</v>
      </c>
      <c r="D27" s="4">
        <v>3</v>
      </c>
      <c r="E27" s="5">
        <f t="shared" si="5"/>
        <v>47.5</v>
      </c>
      <c r="F27" s="4">
        <v>6</v>
      </c>
      <c r="G27" s="5">
        <f t="shared" si="6"/>
        <v>213.75</v>
      </c>
      <c r="H27" s="4">
        <v>450</v>
      </c>
      <c r="I27" s="5">
        <f t="shared" si="0"/>
        <v>391.304347826087</v>
      </c>
      <c r="J27" s="4">
        <v>40</v>
      </c>
      <c r="K27" s="5">
        <f t="shared" si="7"/>
        <v>26.666666666666668</v>
      </c>
      <c r="L27" s="5">
        <f t="shared" si="1"/>
        <v>0.5054945054945055</v>
      </c>
      <c r="M27" s="5">
        <f t="shared" si="8"/>
        <v>2.1813490902805723</v>
      </c>
      <c r="N27" s="4">
        <v>20</v>
      </c>
      <c r="O27" s="5">
        <f t="shared" si="2"/>
        <v>43.66956549735559</v>
      </c>
      <c r="P27" s="4">
        <v>5</v>
      </c>
      <c r="Q27" s="5">
        <f t="shared" si="3"/>
        <v>48.66956549735559</v>
      </c>
      <c r="R27" s="5">
        <f t="shared" si="4"/>
        <v>0.08111594249559265</v>
      </c>
      <c r="S27" s="13" t="s">
        <v>24</v>
      </c>
    </row>
    <row r="28" spans="1:19" ht="12.75">
      <c r="A28" s="4">
        <v>5</v>
      </c>
      <c r="B28" s="4">
        <v>2.5</v>
      </c>
      <c r="C28" s="4">
        <v>2.5</v>
      </c>
      <c r="D28" s="4">
        <v>1</v>
      </c>
      <c r="E28" s="5">
        <f t="shared" si="5"/>
        <v>30</v>
      </c>
      <c r="F28" s="4">
        <v>6</v>
      </c>
      <c r="G28" s="5">
        <f t="shared" si="6"/>
        <v>135</v>
      </c>
      <c r="H28" s="4">
        <v>450</v>
      </c>
      <c r="I28" s="5">
        <f t="shared" si="0"/>
        <v>391.304347826087</v>
      </c>
      <c r="J28" s="4">
        <v>40</v>
      </c>
      <c r="K28" s="5">
        <f t="shared" si="7"/>
        <v>26.666666666666668</v>
      </c>
      <c r="L28" s="5">
        <f t="shared" si="1"/>
        <v>0.5054945054945055</v>
      </c>
      <c r="M28" s="5">
        <f t="shared" si="8"/>
        <v>2.1813490902805723</v>
      </c>
      <c r="N28" s="4">
        <v>20</v>
      </c>
      <c r="O28" s="5">
        <f t="shared" si="2"/>
        <v>34.70505151213123</v>
      </c>
      <c r="P28" s="4">
        <v>5</v>
      </c>
      <c r="Q28" s="5">
        <f t="shared" si="3"/>
        <v>39.70505151213123</v>
      </c>
      <c r="R28" s="5">
        <f t="shared" si="4"/>
        <v>0.06617508585355204</v>
      </c>
      <c r="S28" s="12"/>
    </row>
    <row r="29" spans="1:19" ht="12.75">
      <c r="A29" s="4">
        <v>5</v>
      </c>
      <c r="B29" s="4">
        <v>2.5</v>
      </c>
      <c r="C29" s="4">
        <v>2.5</v>
      </c>
      <c r="D29" s="4">
        <v>2</v>
      </c>
      <c r="E29" s="5">
        <f t="shared" si="5"/>
        <v>35</v>
      </c>
      <c r="F29" s="4">
        <v>6</v>
      </c>
      <c r="G29" s="5">
        <f t="shared" si="6"/>
        <v>157.5</v>
      </c>
      <c r="H29" s="4">
        <v>450</v>
      </c>
      <c r="I29" s="5">
        <f t="shared" si="0"/>
        <v>391.304347826087</v>
      </c>
      <c r="J29" s="4">
        <v>40</v>
      </c>
      <c r="K29" s="5">
        <f t="shared" si="7"/>
        <v>26.666666666666668</v>
      </c>
      <c r="L29" s="5">
        <f t="shared" si="1"/>
        <v>0.5054945054945055</v>
      </c>
      <c r="M29" s="5">
        <f t="shared" si="8"/>
        <v>2.1813490902805723</v>
      </c>
      <c r="N29" s="4">
        <v>20</v>
      </c>
      <c r="O29" s="5">
        <f t="shared" si="2"/>
        <v>37.48573996250169</v>
      </c>
      <c r="P29" s="4">
        <v>5</v>
      </c>
      <c r="Q29" s="5">
        <f t="shared" si="3"/>
        <v>42.48573996250169</v>
      </c>
      <c r="R29" s="5">
        <f t="shared" si="4"/>
        <v>0.07080956660416948</v>
      </c>
      <c r="S29" s="12"/>
    </row>
    <row r="30" spans="1:19" ht="12.75">
      <c r="A30" s="4">
        <v>5</v>
      </c>
      <c r="B30" s="4">
        <v>2.5</v>
      </c>
      <c r="C30" s="4">
        <v>2.5</v>
      </c>
      <c r="D30" s="4">
        <v>2.5</v>
      </c>
      <c r="E30" s="5">
        <f t="shared" si="5"/>
        <v>37.5</v>
      </c>
      <c r="F30" s="4">
        <v>6</v>
      </c>
      <c r="G30" s="5">
        <f t="shared" si="6"/>
        <v>168.75</v>
      </c>
      <c r="H30" s="4">
        <v>450</v>
      </c>
      <c r="I30" s="5">
        <f t="shared" si="0"/>
        <v>391.304347826087</v>
      </c>
      <c r="J30" s="4">
        <v>40</v>
      </c>
      <c r="K30" s="5">
        <f t="shared" si="7"/>
        <v>26.666666666666668</v>
      </c>
      <c r="L30" s="5">
        <f t="shared" si="1"/>
        <v>0.5054945054945055</v>
      </c>
      <c r="M30" s="5">
        <f t="shared" si="8"/>
        <v>2.1813490902805723</v>
      </c>
      <c r="N30" s="4">
        <v>20</v>
      </c>
      <c r="O30" s="5">
        <f t="shared" si="2"/>
        <v>38.80142717187865</v>
      </c>
      <c r="P30" s="4">
        <v>5</v>
      </c>
      <c r="Q30" s="5">
        <f t="shared" si="3"/>
        <v>43.80142717187865</v>
      </c>
      <c r="R30" s="5">
        <f t="shared" si="4"/>
        <v>0.07300237861979775</v>
      </c>
      <c r="S30" s="12"/>
    </row>
    <row r="31" spans="1:19" ht="12.75">
      <c r="A31" s="4">
        <v>5</v>
      </c>
      <c r="B31" s="4">
        <v>2.5</v>
      </c>
      <c r="C31" s="4">
        <v>2.5</v>
      </c>
      <c r="D31" s="4">
        <v>3</v>
      </c>
      <c r="E31" s="5">
        <f t="shared" si="5"/>
        <v>40</v>
      </c>
      <c r="F31" s="4">
        <v>6</v>
      </c>
      <c r="G31" s="5">
        <f t="shared" si="6"/>
        <v>180</v>
      </c>
      <c r="H31" s="4">
        <v>450</v>
      </c>
      <c r="I31" s="5">
        <f t="shared" si="0"/>
        <v>391.304347826087</v>
      </c>
      <c r="J31" s="4">
        <v>40</v>
      </c>
      <c r="K31" s="5">
        <f t="shared" si="7"/>
        <v>26.666666666666668</v>
      </c>
      <c r="L31" s="5">
        <f t="shared" si="1"/>
        <v>0.5054945054945055</v>
      </c>
      <c r="M31" s="5">
        <f t="shared" si="8"/>
        <v>2.1813490902805723</v>
      </c>
      <c r="N31" s="4">
        <v>20</v>
      </c>
      <c r="O31" s="5">
        <f t="shared" si="2"/>
        <v>40.073941665537596</v>
      </c>
      <c r="P31" s="4">
        <v>5</v>
      </c>
      <c r="Q31" s="5">
        <f t="shared" si="3"/>
        <v>45.073941665537596</v>
      </c>
      <c r="R31" s="5">
        <f t="shared" si="4"/>
        <v>0.07512323610922933</v>
      </c>
      <c r="S31" s="12"/>
    </row>
    <row r="32" spans="1:19" ht="12.75">
      <c r="A32" s="4">
        <v>5</v>
      </c>
      <c r="B32" s="4">
        <v>2.5</v>
      </c>
      <c r="C32" s="4">
        <v>2.5</v>
      </c>
      <c r="D32" s="4">
        <v>4</v>
      </c>
      <c r="E32" s="5">
        <f t="shared" si="5"/>
        <v>45</v>
      </c>
      <c r="F32" s="4">
        <v>6</v>
      </c>
      <c r="G32" s="5">
        <f t="shared" si="6"/>
        <v>202.5</v>
      </c>
      <c r="H32" s="4">
        <v>450</v>
      </c>
      <c r="I32" s="5">
        <f t="shared" si="0"/>
        <v>391.304347826087</v>
      </c>
      <c r="J32" s="4">
        <v>40</v>
      </c>
      <c r="K32" s="5">
        <f t="shared" si="7"/>
        <v>26.666666666666668</v>
      </c>
      <c r="L32" s="5">
        <f t="shared" si="1"/>
        <v>0.5054945054945055</v>
      </c>
      <c r="M32" s="5">
        <f t="shared" si="8"/>
        <v>2.1813490902805723</v>
      </c>
      <c r="N32" s="4">
        <v>20</v>
      </c>
      <c r="O32" s="5">
        <f t="shared" si="2"/>
        <v>42.50483385086364</v>
      </c>
      <c r="P32" s="4">
        <v>5</v>
      </c>
      <c r="Q32" s="5">
        <f t="shared" si="3"/>
        <v>47.50483385086364</v>
      </c>
      <c r="R32" s="5">
        <f t="shared" si="4"/>
        <v>0.07917472308477273</v>
      </c>
      <c r="S32" s="12"/>
    </row>
    <row r="33" spans="1:19" ht="12.75">
      <c r="A33" s="4">
        <v>5</v>
      </c>
      <c r="B33" s="4">
        <v>2.5</v>
      </c>
      <c r="C33" s="4">
        <v>2.5</v>
      </c>
      <c r="D33" s="4">
        <v>5</v>
      </c>
      <c r="E33" s="5">
        <f t="shared" si="5"/>
        <v>50</v>
      </c>
      <c r="F33" s="4">
        <v>6</v>
      </c>
      <c r="G33" s="5">
        <f t="shared" si="6"/>
        <v>225</v>
      </c>
      <c r="H33" s="4">
        <v>450</v>
      </c>
      <c r="I33" s="5">
        <f t="shared" si="0"/>
        <v>391.304347826087</v>
      </c>
      <c r="J33" s="4">
        <v>40</v>
      </c>
      <c r="K33" s="5">
        <f t="shared" si="7"/>
        <v>26.666666666666668</v>
      </c>
      <c r="L33" s="5">
        <f t="shared" si="1"/>
        <v>0.5054945054945055</v>
      </c>
      <c r="M33" s="5">
        <f t="shared" si="8"/>
        <v>2.1813490902805723</v>
      </c>
      <c r="N33" s="4">
        <v>20</v>
      </c>
      <c r="O33" s="5">
        <f t="shared" si="2"/>
        <v>44.804028845251594</v>
      </c>
      <c r="P33" s="4">
        <v>5</v>
      </c>
      <c r="Q33" s="5">
        <f t="shared" si="3"/>
        <v>49.804028845251594</v>
      </c>
      <c r="R33" s="5">
        <f t="shared" si="4"/>
        <v>0.08300671474208599</v>
      </c>
      <c r="S33" s="13" t="s">
        <v>22</v>
      </c>
    </row>
    <row r="34" spans="1:19" ht="12.75">
      <c r="A34" s="4">
        <v>5</v>
      </c>
      <c r="B34" s="4">
        <v>2.5</v>
      </c>
      <c r="C34" s="4">
        <v>2.5</v>
      </c>
      <c r="D34" s="4">
        <v>3</v>
      </c>
      <c r="E34" s="5">
        <f t="shared" si="5"/>
        <v>40</v>
      </c>
      <c r="F34" s="4">
        <v>6</v>
      </c>
      <c r="G34" s="5">
        <f t="shared" si="6"/>
        <v>180</v>
      </c>
      <c r="H34" s="4">
        <v>450</v>
      </c>
      <c r="I34" s="5">
        <f t="shared" si="0"/>
        <v>391.304347826087</v>
      </c>
      <c r="J34" s="4">
        <v>40</v>
      </c>
      <c r="K34" s="5">
        <f t="shared" si="7"/>
        <v>26.666666666666668</v>
      </c>
      <c r="L34" s="5">
        <f t="shared" si="1"/>
        <v>0.5054945054945055</v>
      </c>
      <c r="M34" s="5">
        <f t="shared" si="8"/>
        <v>2.1813490902805723</v>
      </c>
      <c r="N34" s="4">
        <v>20</v>
      </c>
      <c r="O34" s="5">
        <f t="shared" si="2"/>
        <v>40.073941665537596</v>
      </c>
      <c r="P34" s="4">
        <v>5</v>
      </c>
      <c r="Q34" s="5">
        <f t="shared" si="3"/>
        <v>45.073941665537596</v>
      </c>
      <c r="R34" s="5">
        <f t="shared" si="4"/>
        <v>0.07512323610922933</v>
      </c>
      <c r="S34" s="12"/>
    </row>
    <row r="35" spans="1:19" ht="12.75">
      <c r="A35" s="4">
        <v>5</v>
      </c>
      <c r="B35" s="4">
        <v>2.5</v>
      </c>
      <c r="C35" s="4">
        <v>2.5</v>
      </c>
      <c r="D35" s="4">
        <v>3</v>
      </c>
      <c r="E35" s="5">
        <f t="shared" si="5"/>
        <v>40</v>
      </c>
      <c r="F35" s="4">
        <v>6</v>
      </c>
      <c r="G35" s="5">
        <f t="shared" si="6"/>
        <v>180</v>
      </c>
      <c r="H35" s="4">
        <v>450</v>
      </c>
      <c r="I35" s="5">
        <f t="shared" si="0"/>
        <v>391.304347826087</v>
      </c>
      <c r="J35" s="4">
        <v>40</v>
      </c>
      <c r="K35" s="5">
        <f t="shared" si="7"/>
        <v>26.666666666666668</v>
      </c>
      <c r="L35" s="5">
        <f t="shared" si="1"/>
        <v>0.5054945054945055</v>
      </c>
      <c r="M35" s="5">
        <f t="shared" si="8"/>
        <v>2.1813490902805723</v>
      </c>
      <c r="N35" s="4">
        <v>25</v>
      </c>
      <c r="O35" s="5">
        <f t="shared" si="2"/>
        <v>35.84322307620128</v>
      </c>
      <c r="P35" s="4">
        <v>5</v>
      </c>
      <c r="Q35" s="5">
        <f t="shared" si="3"/>
        <v>40.84322307620128</v>
      </c>
      <c r="R35" s="5">
        <f t="shared" si="4"/>
        <v>0.06807203846033547</v>
      </c>
      <c r="S35" s="12"/>
    </row>
    <row r="36" spans="1:19" ht="12.75">
      <c r="A36" s="4">
        <v>5</v>
      </c>
      <c r="B36" s="4">
        <v>2.5</v>
      </c>
      <c r="C36" s="4">
        <v>2.5</v>
      </c>
      <c r="D36" s="4">
        <v>3</v>
      </c>
      <c r="E36" s="5">
        <f t="shared" si="5"/>
        <v>40</v>
      </c>
      <c r="F36" s="4">
        <v>6</v>
      </c>
      <c r="G36" s="5">
        <f t="shared" si="6"/>
        <v>180</v>
      </c>
      <c r="H36" s="4">
        <v>450</v>
      </c>
      <c r="I36" s="5">
        <f t="shared" si="0"/>
        <v>391.304347826087</v>
      </c>
      <c r="J36" s="4">
        <v>40</v>
      </c>
      <c r="K36" s="5">
        <f t="shared" si="7"/>
        <v>26.666666666666668</v>
      </c>
      <c r="L36" s="5">
        <f t="shared" si="1"/>
        <v>0.5054945054945055</v>
      </c>
      <c r="M36" s="5">
        <f t="shared" si="8"/>
        <v>2.1813490902805723</v>
      </c>
      <c r="N36" s="4">
        <v>30</v>
      </c>
      <c r="O36" s="5">
        <f t="shared" si="2"/>
        <v>32.72023635420859</v>
      </c>
      <c r="P36" s="4">
        <v>5</v>
      </c>
      <c r="Q36" s="5">
        <f t="shared" si="3"/>
        <v>37.72023635420859</v>
      </c>
      <c r="R36" s="5">
        <f t="shared" si="4"/>
        <v>0.06286706059034765</v>
      </c>
      <c r="S36" s="12"/>
    </row>
    <row r="37" spans="1:19" ht="12.75">
      <c r="A37" s="4">
        <v>5</v>
      </c>
      <c r="B37" s="4">
        <v>2.5</v>
      </c>
      <c r="C37" s="4">
        <v>2.5</v>
      </c>
      <c r="D37" s="4">
        <v>3</v>
      </c>
      <c r="E37" s="5">
        <f t="shared" si="5"/>
        <v>40</v>
      </c>
      <c r="F37" s="4">
        <v>6</v>
      </c>
      <c r="G37" s="5">
        <f t="shared" si="6"/>
        <v>180</v>
      </c>
      <c r="H37" s="4">
        <v>450</v>
      </c>
      <c r="I37" s="5">
        <f t="shared" si="0"/>
        <v>391.304347826087</v>
      </c>
      <c r="J37" s="4">
        <v>40</v>
      </c>
      <c r="K37" s="5">
        <f t="shared" si="7"/>
        <v>26.666666666666668</v>
      </c>
      <c r="L37" s="5">
        <f t="shared" si="1"/>
        <v>0.5054945054945055</v>
      </c>
      <c r="M37" s="5">
        <f t="shared" si="8"/>
        <v>2.1813490902805723</v>
      </c>
      <c r="N37" s="4">
        <v>35</v>
      </c>
      <c r="O37" s="5">
        <f t="shared" si="2"/>
        <v>30.293052486034856</v>
      </c>
      <c r="P37" s="4">
        <v>5</v>
      </c>
      <c r="Q37" s="5">
        <f t="shared" si="3"/>
        <v>35.29305248603485</v>
      </c>
      <c r="R37" s="5">
        <f t="shared" si="4"/>
        <v>0.05882175414339142</v>
      </c>
      <c r="S37" s="13" t="s">
        <v>28</v>
      </c>
    </row>
    <row r="41" ht="12.75">
      <c r="S41" s="15" t="s">
        <v>29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2010-04-26T13:17:45Z</cp:lastPrinted>
  <dcterms:created xsi:type="dcterms:W3CDTF">2010-04-17T07:29:53Z</dcterms:created>
  <dcterms:modified xsi:type="dcterms:W3CDTF">2010-04-30T12:04:29Z</dcterms:modified>
  <cp:category/>
  <cp:version/>
  <cp:contentType/>
  <cp:contentStatus/>
</cp:coreProperties>
</file>