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040" windowHeight="9330" activeTab="2"/>
  </bookViews>
  <sheets>
    <sheet name="legno" sheetId="1" r:id="rId1"/>
    <sheet name="acciaio" sheetId="2" r:id="rId2"/>
    <sheet name="cls armato" sheetId="3" r:id="rId3"/>
  </sheets>
  <definedNames>
    <definedName name="_xlnm.Print_Area" localSheetId="1">'acciaio'!$A$1:$J$3</definedName>
    <definedName name="_xlnm.Print_Area" localSheetId="2">'cls armato'!$A$1:$T$3</definedName>
    <definedName name="_xlnm.Print_Area" localSheetId="0">'legno'!$A$1:$M$3</definedName>
  </definedNames>
  <calcPr fullCalcOnLoad="1"/>
</workbook>
</file>

<file path=xl/sharedStrings.xml><?xml version="1.0" encoding="utf-8"?>
<sst xmlns="http://schemas.openxmlformats.org/spreadsheetml/2006/main" count="51" uniqueCount="36">
  <si>
    <t>interasse (m)</t>
  </si>
  <si>
    <t>luce (m)</t>
  </si>
  <si>
    <t>b (cm)</t>
  </si>
  <si>
    <t>r</t>
  </si>
  <si>
    <t>H (cm)</t>
  </si>
  <si>
    <r>
      <t>q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</si>
  <si>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q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(KN/m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</si>
  <si>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q</t>
    </r>
    <r>
      <rPr>
        <vertAlign val="subscript"/>
        <sz val="10"/>
        <rFont val="Arial"/>
        <family val="2"/>
      </rPr>
      <t xml:space="preserve">a </t>
    </r>
    <r>
      <rPr>
        <sz val="10"/>
        <rFont val="Arial"/>
        <family val="0"/>
      </rPr>
      <t>(KN/m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</si>
  <si>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area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</si>
  <si>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rPr>
        <sz val="10"/>
        <rFont val="Calibri"/>
        <family val="2"/>
      </rPr>
      <t>γ</t>
    </r>
    <r>
      <rPr>
        <vertAlign val="subscript"/>
        <sz val="10"/>
        <rFont val="Arial"/>
        <family val="2"/>
      </rPr>
      <t xml:space="preserve"> m</t>
    </r>
  </si>
  <si>
    <r>
      <t>q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(KN/m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</si>
  <si>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q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(KN/m)</t>
    </r>
  </si>
  <si>
    <r>
      <t>M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(KN*m)</t>
    </r>
  </si>
  <si>
    <r>
      <t>f</t>
    </r>
    <r>
      <rPr>
        <vertAlign val="subscript"/>
        <sz val="10"/>
        <rFont val="Arial"/>
        <family val="2"/>
      </rPr>
      <t>m,k</t>
    </r>
    <r>
      <rPr>
        <sz val="10"/>
        <rFont val="Arial"/>
        <family val="0"/>
      </rPr>
      <t xml:space="preserve">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</si>
  <si>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k</t>
    </r>
    <r>
      <rPr>
        <vertAlign val="subscript"/>
        <sz val="10"/>
        <rFont val="Arial"/>
        <family val="2"/>
      </rPr>
      <t>mod</t>
    </r>
  </si>
  <si>
    <r>
      <t>f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</si>
  <si>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h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 (cm)</t>
    </r>
  </si>
  <si>
    <r>
      <t>f</t>
    </r>
    <r>
      <rPr>
        <vertAlign val="subscript"/>
        <sz val="10"/>
        <rFont val="Arial"/>
        <family val="2"/>
      </rPr>
      <t xml:space="preserve">y,k </t>
    </r>
    <r>
      <rPr>
        <sz val="10"/>
        <rFont val="Arial"/>
        <family val="0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</si>
  <si>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f</t>
    </r>
    <r>
      <rPr>
        <vertAlign val="subscript"/>
        <sz val="10"/>
        <rFont val="Arial"/>
        <family val="2"/>
      </rPr>
      <t xml:space="preserve">d </t>
    </r>
    <r>
      <rPr>
        <sz val="10"/>
        <rFont val="Arial"/>
        <family val="0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</si>
  <si>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W</t>
    </r>
    <r>
      <rPr>
        <vertAlign val="subscript"/>
        <sz val="10"/>
        <rFont val="Arial"/>
        <family val="2"/>
      </rPr>
      <t>x,min</t>
    </r>
    <r>
      <rPr>
        <sz val="10"/>
        <rFont val="Arial"/>
        <family val="0"/>
      </rPr>
      <t xml:space="preserve"> 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</si>
  <si>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W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</si>
  <si>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f</t>
    </r>
    <r>
      <rPr>
        <vertAlign val="subscript"/>
        <sz val="10"/>
        <rFont val="Arial"/>
        <family val="2"/>
      </rPr>
      <t>yd</t>
    </r>
    <r>
      <rPr>
        <sz val="10"/>
        <rFont val="Arial"/>
        <family val="0"/>
      </rPr>
      <t xml:space="preserve">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</si>
  <si>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f</t>
    </r>
    <r>
      <rPr>
        <vertAlign val="subscript"/>
        <sz val="10"/>
        <rFont val="Arial"/>
        <family val="2"/>
      </rPr>
      <t>ck</t>
    </r>
    <r>
      <rPr>
        <sz val="10"/>
        <rFont val="Arial"/>
        <family val="0"/>
      </rPr>
      <t xml:space="preserve">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</si>
  <si>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f</t>
    </r>
    <r>
      <rPr>
        <vertAlign val="subscript"/>
        <sz val="10"/>
        <rFont val="Arial"/>
        <family val="2"/>
      </rPr>
      <t xml:space="preserve">cd </t>
    </r>
    <r>
      <rPr>
        <sz val="10"/>
        <rFont val="Arial"/>
        <family val="0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</si>
  <si>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f</t>
    </r>
    <r>
      <rPr>
        <vertAlign val="subscript"/>
        <sz val="10"/>
        <rFont val="Arial"/>
        <family val="2"/>
      </rPr>
      <t xml:space="preserve">yk </t>
    </r>
    <r>
      <rPr>
        <sz val="10"/>
        <rFont val="Arial"/>
        <family val="0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</si>
  <si>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h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(cm)</t>
    </r>
  </si>
  <si>
    <r>
      <rPr>
        <sz val="10"/>
        <rFont val="Calibri"/>
        <family val="2"/>
      </rPr>
      <t>δ</t>
    </r>
    <r>
      <rPr>
        <sz val="10"/>
        <rFont val="Arial"/>
        <family val="0"/>
      </rPr>
      <t xml:space="preserve"> (cm)</t>
    </r>
  </si>
  <si>
    <r>
      <t>H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 (cm)</t>
    </r>
  </si>
  <si>
    <t>peso unitario (KN/m)</t>
  </si>
  <si>
    <t>SEZIONE</t>
  </si>
  <si>
    <t>IPE 400</t>
  </si>
  <si>
    <t>SEZIONE (cm*cm)</t>
  </si>
  <si>
    <t>35 x 50</t>
  </si>
  <si>
    <t>C 25/30</t>
  </si>
  <si>
    <t>B450C</t>
  </si>
  <si>
    <t>α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</si>
</sst>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00"/>
    <numFmt numFmtId="171" formatCode="0.0"/>
    <numFmt numFmtId="172" formatCode="0.00000"/>
    <numFmt numFmtId="173" formatCode="0.0000"/>
    <numFmt numFmtId="174" formatCode="0.000000"/>
  </numFmts>
  <fonts count="34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1" applyNumberFormat="0" applyAlignment="0" applyProtection="0"/>
    <xf numFmtId="0" fontId="25" fillId="0" borderId="2" applyNumberFormat="0" applyFill="0" applyAlignment="0" applyProtection="0"/>
    <xf numFmtId="0" fontId="26" fillId="19" borderId="3" applyNumberFormat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5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7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0" fillId="27" borderId="4" applyNumberFormat="0" applyFont="0" applyAlignment="0" applyProtection="0"/>
    <xf numFmtId="0" fontId="29" fillId="18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0" fillId="28" borderId="0" applyNumberFormat="0" applyBorder="0" applyAlignment="0" applyProtection="0"/>
    <xf numFmtId="0" fontId="3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2" fontId="0" fillId="30" borderId="10" xfId="0" applyNumberFormat="1" applyFill="1" applyBorder="1" applyAlignment="1">
      <alignment horizontal="center" vertical="center"/>
    </xf>
    <xf numFmtId="2" fontId="0" fillId="30" borderId="10" xfId="0" applyNumberFormat="1" applyFont="1" applyFill="1" applyBorder="1" applyAlignment="1">
      <alignment horizontal="center" vertical="center"/>
    </xf>
    <xf numFmtId="0" fontId="0" fillId="30" borderId="10" xfId="0" applyFill="1" applyBorder="1" applyAlignment="1">
      <alignment horizontal="center"/>
    </xf>
    <xf numFmtId="0" fontId="0" fillId="30" borderId="10" xfId="0" applyFont="1" applyFill="1" applyBorder="1" applyAlignment="1">
      <alignment horizontal="center"/>
    </xf>
    <xf numFmtId="2" fontId="0" fillId="30" borderId="10" xfId="0" applyNumberFormat="1" applyFont="1" applyFill="1" applyBorder="1" applyAlignment="1">
      <alignment horizontal="center"/>
    </xf>
    <xf numFmtId="2" fontId="0" fillId="30" borderId="10" xfId="0" applyNumberFormat="1" applyFill="1" applyBorder="1" applyAlignment="1">
      <alignment horizontal="center"/>
    </xf>
    <xf numFmtId="0" fontId="0" fillId="30" borderId="10" xfId="0" applyFont="1" applyFill="1" applyBorder="1" applyAlignment="1">
      <alignment horizontal="center"/>
    </xf>
    <xf numFmtId="2" fontId="0" fillId="3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30" borderId="14" xfId="0" applyNumberFormat="1" applyFill="1" applyBorder="1" applyAlignment="1">
      <alignment horizontal="center"/>
    </xf>
    <xf numFmtId="2" fontId="0" fillId="30" borderId="15" xfId="0" applyNumberFormat="1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30" borderId="15" xfId="0" applyNumberFormat="1" applyFill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2" fontId="0" fillId="0" borderId="23" xfId="0" applyNumberFormat="1" applyFill="1" applyBorder="1" applyAlignment="1">
      <alignment horizontal="center" vertical="center"/>
    </xf>
    <xf numFmtId="2" fontId="0" fillId="0" borderId="24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zoomScale="160" zoomScaleNormal="160" zoomScalePageLayoutView="0" workbookViewId="0" topLeftCell="A1">
      <selection activeCell="L3" sqref="L3"/>
    </sheetView>
  </sheetViews>
  <sheetFormatPr defaultColWidth="8.8515625" defaultRowHeight="12.75"/>
  <cols>
    <col min="1" max="1" width="12.7109375" style="6" customWidth="1"/>
    <col min="2" max="5" width="10.7109375" style="6" customWidth="1"/>
    <col min="6" max="6" width="8.8515625" style="6" customWidth="1"/>
    <col min="7" max="8" width="11.140625" style="6" customWidth="1"/>
    <col min="9" max="10" width="8.8515625" style="6" customWidth="1"/>
    <col min="11" max="11" width="14.421875" style="6" customWidth="1"/>
    <col min="12" max="13" width="9.140625" style="6" customWidth="1"/>
    <col min="14" max="14" width="8.8515625" style="6" customWidth="1"/>
    <col min="15" max="15" width="16.7109375" style="6" bestFit="1" customWidth="1"/>
    <col min="16" max="16384" width="8.8515625" style="6" customWidth="1"/>
  </cols>
  <sheetData>
    <row r="1" spans="1:15" ht="15.75">
      <c r="A1" s="15" t="s">
        <v>0</v>
      </c>
      <c r="B1" s="16" t="s">
        <v>5</v>
      </c>
      <c r="C1" s="16" t="s">
        <v>6</v>
      </c>
      <c r="D1" s="17" t="s">
        <v>10</v>
      </c>
      <c r="E1" s="10" t="s">
        <v>11</v>
      </c>
      <c r="F1" s="15" t="s">
        <v>1</v>
      </c>
      <c r="G1" s="10" t="s">
        <v>12</v>
      </c>
      <c r="H1" s="16" t="s">
        <v>13</v>
      </c>
      <c r="I1" s="16" t="s">
        <v>14</v>
      </c>
      <c r="J1" s="16" t="s">
        <v>9</v>
      </c>
      <c r="K1" s="11" t="s">
        <v>15</v>
      </c>
      <c r="L1" s="15" t="s">
        <v>2</v>
      </c>
      <c r="M1" s="12" t="s">
        <v>16</v>
      </c>
      <c r="N1" s="14" t="s">
        <v>4</v>
      </c>
      <c r="O1" s="5" t="s">
        <v>31</v>
      </c>
    </row>
    <row r="3" spans="1:15" ht="12.75">
      <c r="A3" s="18">
        <v>5.3</v>
      </c>
      <c r="B3" s="18">
        <v>0.024</v>
      </c>
      <c r="C3" s="18">
        <v>2.69</v>
      </c>
      <c r="D3" s="18">
        <v>2</v>
      </c>
      <c r="E3" s="3">
        <f>(1.3*B3+1.5*C3+1.5*D3)*A3</f>
        <v>37.45086</v>
      </c>
      <c r="F3" s="18">
        <v>6.2</v>
      </c>
      <c r="G3" s="3">
        <f>E3*F3^2/8</f>
        <v>179.9513823</v>
      </c>
      <c r="H3" s="18">
        <v>24</v>
      </c>
      <c r="I3" s="18">
        <v>0.8</v>
      </c>
      <c r="J3" s="18">
        <v>1.5</v>
      </c>
      <c r="K3" s="3">
        <f>I3*H3/J3</f>
        <v>12.800000000000002</v>
      </c>
      <c r="L3" s="18">
        <v>35</v>
      </c>
      <c r="M3" s="5">
        <f>(6*G3*1000/(L3*K3))^0.5</f>
        <v>49.09239407284566</v>
      </c>
      <c r="N3" s="13">
        <v>50</v>
      </c>
      <c r="O3" s="5" t="s">
        <v>32</v>
      </c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"/>
  <sheetViews>
    <sheetView zoomScale="145" zoomScaleNormal="145" zoomScalePageLayoutView="0" workbookViewId="0" topLeftCell="A1">
      <selection activeCell="L1" sqref="L1"/>
    </sheetView>
  </sheetViews>
  <sheetFormatPr defaultColWidth="8.8515625" defaultRowHeight="12.75"/>
  <cols>
    <col min="1" max="1" width="13.28125" style="1" customWidth="1"/>
    <col min="2" max="5" width="10.7109375" style="1" customWidth="1"/>
    <col min="6" max="6" width="8.8515625" style="1" customWidth="1"/>
    <col min="7" max="10" width="11.140625" style="1" customWidth="1"/>
    <col min="11" max="11" width="8.8515625" style="1" customWidth="1"/>
    <col min="12" max="12" width="9.28125" style="1" bestFit="1" customWidth="1"/>
    <col min="13" max="16384" width="8.8515625" style="1" customWidth="1"/>
  </cols>
  <sheetData>
    <row r="1" spans="1:12" ht="15.75">
      <c r="A1" s="15" t="s">
        <v>0</v>
      </c>
      <c r="B1" s="19" t="s">
        <v>5</v>
      </c>
      <c r="C1" s="19" t="s">
        <v>6</v>
      </c>
      <c r="D1" s="20" t="s">
        <v>7</v>
      </c>
      <c r="E1" s="10" t="s">
        <v>11</v>
      </c>
      <c r="F1" s="15" t="s">
        <v>1</v>
      </c>
      <c r="G1" s="10" t="s">
        <v>12</v>
      </c>
      <c r="H1" s="16" t="s">
        <v>17</v>
      </c>
      <c r="I1" s="11" t="s">
        <v>18</v>
      </c>
      <c r="J1" s="11" t="s">
        <v>19</v>
      </c>
      <c r="K1" s="16" t="s">
        <v>20</v>
      </c>
      <c r="L1" s="40" t="s">
        <v>29</v>
      </c>
    </row>
    <row r="2" spans="4:11" ht="12.75">
      <c r="D2" s="2"/>
      <c r="I2" s="2"/>
      <c r="J2" s="2"/>
      <c r="K2" s="21"/>
    </row>
    <row r="3" spans="1:12" ht="12.75">
      <c r="A3" s="18">
        <v>5.3</v>
      </c>
      <c r="B3" s="18">
        <v>2.11</v>
      </c>
      <c r="C3" s="18">
        <v>1.59</v>
      </c>
      <c r="D3" s="18">
        <v>2</v>
      </c>
      <c r="E3" s="3">
        <f>(1.3*B3+1.5*C3+1.5*D3)*A3</f>
        <v>43.0784</v>
      </c>
      <c r="F3" s="18">
        <v>6.2</v>
      </c>
      <c r="G3" s="3">
        <f>E3*F3^2/8</f>
        <v>206.99171200000004</v>
      </c>
      <c r="H3" s="18">
        <v>235</v>
      </c>
      <c r="I3" s="3">
        <f>H3/1.05</f>
        <v>223.8095238095238</v>
      </c>
      <c r="J3" s="3">
        <f>G3/I3*1000</f>
        <v>924.8565855319151</v>
      </c>
      <c r="K3" s="18">
        <v>1156</v>
      </c>
      <c r="L3" s="40" t="s">
        <v>30</v>
      </c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"/>
  <sheetViews>
    <sheetView tabSelected="1" zoomScale="130" zoomScaleNormal="130" zoomScalePageLayoutView="0" workbookViewId="0" topLeftCell="A1">
      <selection activeCell="T3" sqref="T3"/>
    </sheetView>
  </sheetViews>
  <sheetFormatPr defaultColWidth="8.8515625" defaultRowHeight="12.75"/>
  <cols>
    <col min="1" max="1" width="11.7109375" style="9" customWidth="1"/>
    <col min="2" max="4" width="9.421875" style="9" customWidth="1"/>
    <col min="5" max="5" width="10.00390625" style="9" customWidth="1"/>
    <col min="6" max="6" width="8.8515625" style="9" customWidth="1"/>
    <col min="7" max="7" width="10.57421875" style="9" customWidth="1"/>
    <col min="8" max="11" width="10.00390625" style="9" customWidth="1"/>
    <col min="12" max="13" width="7.28125" style="9" customWidth="1"/>
    <col min="14" max="17" width="8.8515625" style="9" customWidth="1"/>
    <col min="18" max="18" width="11.140625" style="9" customWidth="1"/>
    <col min="19" max="19" width="8.8515625" style="9" customWidth="1"/>
    <col min="20" max="20" width="18.28125" style="9" bestFit="1" customWidth="1"/>
    <col min="21" max="16384" width="8.8515625" style="9" customWidth="1"/>
  </cols>
  <sheetData>
    <row r="1" spans="1:20" ht="15.75">
      <c r="A1" s="15" t="s">
        <v>0</v>
      </c>
      <c r="B1" s="16" t="s">
        <v>5</v>
      </c>
      <c r="C1" s="16" t="s">
        <v>6</v>
      </c>
      <c r="D1" s="17" t="s">
        <v>10</v>
      </c>
      <c r="E1" s="10" t="s">
        <v>11</v>
      </c>
      <c r="F1" s="15" t="s">
        <v>1</v>
      </c>
      <c r="G1" s="10" t="s">
        <v>12</v>
      </c>
      <c r="H1" s="16" t="s">
        <v>24</v>
      </c>
      <c r="I1" s="11" t="s">
        <v>21</v>
      </c>
      <c r="J1" s="16" t="s">
        <v>22</v>
      </c>
      <c r="K1" s="11" t="s">
        <v>23</v>
      </c>
      <c r="L1" s="22" t="s">
        <v>35</v>
      </c>
      <c r="M1" s="4" t="s">
        <v>3</v>
      </c>
      <c r="N1" s="18" t="s">
        <v>2</v>
      </c>
      <c r="O1" s="23" t="s">
        <v>25</v>
      </c>
      <c r="P1" s="17" t="s">
        <v>26</v>
      </c>
      <c r="Q1" s="24" t="s">
        <v>27</v>
      </c>
      <c r="R1" s="14" t="s">
        <v>4</v>
      </c>
      <c r="S1" s="7" t="s">
        <v>8</v>
      </c>
      <c r="T1" s="8" t="s">
        <v>28</v>
      </c>
    </row>
    <row r="2" spans="1:11" ht="13.5" thickBot="1">
      <c r="A2" s="1"/>
      <c r="B2" s="1"/>
      <c r="C2" s="1"/>
      <c r="D2" s="2"/>
      <c r="E2" s="1"/>
      <c r="F2" s="1"/>
      <c r="G2" s="1"/>
      <c r="H2" s="1" t="s">
        <v>34</v>
      </c>
      <c r="I2" s="2"/>
      <c r="J2" s="1" t="s">
        <v>33</v>
      </c>
      <c r="K2" s="2"/>
    </row>
    <row r="3" spans="1:20" ht="13.5" thickTop="1">
      <c r="A3" s="25">
        <v>5.3</v>
      </c>
      <c r="B3" s="26">
        <v>1.66</v>
      </c>
      <c r="C3" s="26">
        <v>1.71</v>
      </c>
      <c r="D3" s="26">
        <v>2</v>
      </c>
      <c r="E3" s="27">
        <f>(1.3*B3+1.5*C3+1.5*D3)*A3</f>
        <v>40.9319</v>
      </c>
      <c r="F3" s="26">
        <v>6.2</v>
      </c>
      <c r="G3" s="27">
        <f>E3*F3^2/8</f>
        <v>196.6777795</v>
      </c>
      <c r="H3" s="26">
        <v>450</v>
      </c>
      <c r="I3" s="27">
        <f>H3/1.15</f>
        <v>391.304347826087</v>
      </c>
      <c r="J3" s="26">
        <v>25</v>
      </c>
      <c r="K3" s="27">
        <f>0.85*J3/1.5</f>
        <v>14.166666666666666</v>
      </c>
      <c r="L3" s="27">
        <f>K3/(K3+I3/15)</f>
        <v>0.35193519351935193</v>
      </c>
      <c r="M3" s="28">
        <f>(2/(L3*(1-L3/3)))^0.5</f>
        <v>2.5373476259552867</v>
      </c>
      <c r="N3" s="26">
        <v>35</v>
      </c>
      <c r="O3" s="29">
        <f>M3*(G3*1000/(K3*N3))^0.5</f>
        <v>50.53470788593581</v>
      </c>
      <c r="P3" s="26">
        <v>4</v>
      </c>
      <c r="Q3" s="27">
        <f>O3+P3</f>
        <v>54.53470788593581</v>
      </c>
      <c r="R3" s="30">
        <v>60</v>
      </c>
      <c r="S3" s="31">
        <f>N3*R3*0.0001</f>
        <v>0.21000000000000002</v>
      </c>
      <c r="T3" s="32">
        <f>S3*2500/100</f>
        <v>5.25</v>
      </c>
    </row>
    <row r="4" spans="1:20" ht="13.5" thickBot="1">
      <c r="A4" s="39"/>
      <c r="B4" s="33"/>
      <c r="C4" s="33"/>
      <c r="D4" s="33"/>
      <c r="E4" s="34">
        <f>E3+1.3*T3</f>
        <v>47.7569</v>
      </c>
      <c r="F4" s="34">
        <f>F3</f>
        <v>6.2</v>
      </c>
      <c r="G4" s="35">
        <f>E4*F4^2/8</f>
        <v>229.47190450000005</v>
      </c>
      <c r="H4" s="34">
        <f>H3</f>
        <v>450</v>
      </c>
      <c r="I4" s="35">
        <f>H4/1.15</f>
        <v>391.304347826087</v>
      </c>
      <c r="J4" s="34">
        <f>J3</f>
        <v>25</v>
      </c>
      <c r="K4" s="35">
        <f>0.85*J4/1.5</f>
        <v>14.166666666666666</v>
      </c>
      <c r="L4" s="35">
        <f>K4/(K4+I4/15)</f>
        <v>0.35193519351935193</v>
      </c>
      <c r="M4" s="36">
        <f>(2/(L4*(1-L4/3)))^0.5</f>
        <v>2.5373476259552867</v>
      </c>
      <c r="N4" s="34">
        <f>N3</f>
        <v>35</v>
      </c>
      <c r="O4" s="37">
        <f>M4*(G4*1000/(K4*N4))^0.5</f>
        <v>54.58544704353361</v>
      </c>
      <c r="P4" s="35">
        <f>P3</f>
        <v>4</v>
      </c>
      <c r="Q4" s="35">
        <f>O4+P4</f>
        <v>58.58544704353361</v>
      </c>
      <c r="R4" s="34" t="str">
        <f>IF(Q4&lt;R3,"verificata","non verificato")</f>
        <v>verificata</v>
      </c>
      <c r="S4" s="33"/>
      <c r="T4" s="38"/>
    </row>
    <row r="5" ht="13.5" thickTop="1"/>
  </sheetData>
  <sheetProtection/>
  <printOptions/>
  <pageMargins left="0.75" right="0.75" top="1" bottom="1" header="0.5" footer="0.5"/>
  <pageSetup horizontalDpi="1200" verticalDpi="1200" orientation="landscape" paperSize="9" scale="99" r:id="rId1"/>
  <colBreaks count="1" manualBreakCount="1">
    <brk id="7" max="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UTENTE</cp:lastModifiedBy>
  <cp:lastPrinted>2011-03-29T18:14:40Z</cp:lastPrinted>
  <dcterms:created xsi:type="dcterms:W3CDTF">2010-04-15T07:05:20Z</dcterms:created>
  <dcterms:modified xsi:type="dcterms:W3CDTF">2015-11-24T18:08:01Z</dcterms:modified>
  <cp:category/>
  <cp:version/>
  <cp:contentType/>
  <cp:contentStatus/>
</cp:coreProperties>
</file>